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4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<sst xmlns="http://schemas.openxmlformats.org/spreadsheetml/2006/main" count="167" uniqueCount="109">
  <si>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</si>
  <si>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</si>
  <si>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</si>
  <si>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</si>
  <si>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Gabriela Blaga</t>
  </si>
  <si>
    <t>Şef Serviciu</t>
  </si>
  <si>
    <t>ec. Camelia Stretea</t>
  </si>
  <si>
    <t>Ec. Adriana Hluhaniuc</t>
  </si>
  <si>
    <t>Ec. Carmen Prodan</t>
  </si>
  <si>
    <t>Director executiv  - Direcţia Relaţii Contractuale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</si>
  <si>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</si>
  <si>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</si>
  <si>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</si>
  <si>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</si>
  <si>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</si>
  <si>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</si>
  <si>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</si>
  <si>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</si>
  <si>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069XXX0</t>
  </si>
  <si>
    <t>EZ27005</t>
  </si>
  <si>
    <t>RO02TR</t>
  </si>
  <si>
    <t>EZ70050</t>
  </si>
  <si>
    <t>5069XXX</t>
  </si>
  <si>
    <t>01.05.  2015</t>
  </si>
  <si>
    <t>008873</t>
  </si>
  <si>
    <t>EZ27025</t>
  </si>
  <si>
    <t>ANCEU</t>
  </si>
  <si>
    <t>RO59TR</t>
  </si>
  <si>
    <t>008524</t>
  </si>
  <si>
    <t>EZ2700</t>
  </si>
  <si>
    <t>RO26TR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</si>
  <si>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</si>
  <si>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</si>
  <si>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</si>
  <si>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</si>
  <si>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</si>
  <si>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</si>
  <si>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</si>
  <si>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</si>
  <si>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</si>
  <si>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</si>
  <si>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ORTOPEDICA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</si>
  <si>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</si>
  <si>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</si>
  <si>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</si>
  <si>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</si>
  <si>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</si>
  <si>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</si>
  <si>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</si>
  <si>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</si>
  <si>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</si>
  <si>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</si>
  <si>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</si>
  <si>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</si>
  <si>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</si>
  <si>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</si>
  <si>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</si>
  <si>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</si>
  <si>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</si>
  <si>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</si>
  <si>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</si>
  <si>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</si>
  <si>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</si>
  <si>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</si>
  <si>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raport control</t>
  </si>
  <si>
    <t>beneficiarului</t>
  </si>
  <si>
    <t>suma</t>
  </si>
  <si>
    <t xml:space="preserve">data </t>
  </si>
  <si>
    <t>numar</t>
  </si>
  <si>
    <t>legal</t>
  </si>
  <si>
    <t>contr.</t>
  </si>
  <si>
    <t xml:space="preserve">Ramas  de 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</si>
  <si>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</si>
  <si>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</si>
  <si>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</si>
  <si>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</si>
  <si>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</si>
  <si>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</si>
  <si>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</si>
  <si>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</si>
  <si>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</si>
  <si>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</si>
  <si>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</si>
  <si>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</si>
  <si>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</si>
  <si>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</si>
  <si>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OSTEOPHARM</t>
  </si>
  <si>
    <t>EXPRESS</t>
  </si>
  <si>
    <t xml:space="preserve">trimis in ERP </t>
  </si>
  <si>
    <t>sept. 2017</t>
  </si>
  <si>
    <t xml:space="preserve">M-G EXIM </t>
  </si>
  <si>
    <t>ROMITALIA</t>
  </si>
  <si>
    <t>ADAPTARE</t>
  </si>
  <si>
    <t xml:space="preserve">RECUPERARE </t>
  </si>
  <si>
    <t>KINETOTERAPIE</t>
  </si>
  <si>
    <t>THERANOVA</t>
  </si>
  <si>
    <t>BEST</t>
  </si>
  <si>
    <t>MAGIC</t>
  </si>
  <si>
    <t>PAUL HARTMANN</t>
  </si>
  <si>
    <t>MESSER</t>
  </si>
  <si>
    <t>ROMANIA</t>
  </si>
  <si>
    <t>ORTOPRO-</t>
  </si>
  <si>
    <t>TETICA</t>
  </si>
  <si>
    <t xml:space="preserve">          011844</t>
  </si>
  <si>
    <t xml:space="preserve">     </t>
  </si>
  <si>
    <t>oct 2017</t>
  </si>
  <si>
    <t>platit in</t>
  </si>
  <si>
    <t>sept 2017</t>
  </si>
  <si>
    <t>Centralizatorul facturilor aferente dispozitivelor medicale platite in luna septembrie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</si>
</sst>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0" fontId="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0" borderId="0" xfId="56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4" fontId="3" fillId="33" borderId="0" xfId="56" applyNumberFormat="1" applyFont="1" applyFill="1">
      <alignment/>
      <protection/>
    </xf>
    <xf numFmtId="4" fontId="3" fillId="33" borderId="0" xfId="0" applyNumberFormat="1" applyFont="1" applyFill="1" applyBorder="1" applyAlignment="1">
      <alignment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 horizontal="left"/>
      <protection/>
    </xf>
    <xf numFmtId="4" fontId="3" fillId="33" borderId="0" xfId="55" applyNumberFormat="1" applyFont="1" applyFill="1" applyAlignment="1">
      <alignment horizontal="left"/>
      <protection/>
    </xf>
    <xf numFmtId="0" fontId="3" fillId="33" borderId="0" xfId="56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4" fontId="3" fillId="33" borderId="0" xfId="55" applyNumberFormat="1" applyFont="1" applyFill="1" applyAlignment="1">
      <alignment horizontal="center"/>
      <protection/>
    </xf>
    <xf numFmtId="0" fontId="3" fillId="33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 vertical="center"/>
      <protection/>
    </xf>
    <xf numFmtId="4" fontId="4" fillId="33" borderId="0" xfId="55" applyNumberFormat="1" applyFont="1" applyFill="1" applyBorder="1" applyAlignment="1">
      <alignment/>
      <protection/>
    </xf>
    <xf numFmtId="0" fontId="3" fillId="33" borderId="0" xfId="55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2" xfId="56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4" fillId="33" borderId="14" xfId="56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center" vertical="center"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6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left" vertical="center" wrapText="1"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4" fillId="33" borderId="11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3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7" xfId="56" applyFont="1" applyFill="1" applyBorder="1" applyAlignment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56" applyFont="1" applyFill="1" applyBorder="1" applyAlignment="1">
      <alignment horizontal="left" vertical="center"/>
      <protection/>
    </xf>
    <xf numFmtId="0" fontId="3" fillId="0" borderId="11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4" fillId="33" borderId="0" xfId="56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14" fontId="3" fillId="0" borderId="16" xfId="0" applyNumberFormat="1" applyFont="1" applyFill="1" applyBorder="1" applyAlignment="1">
      <alignment horizontal="left" vertical="center" wrapText="1"/>
    </xf>
    <xf numFmtId="0" fontId="3" fillId="0" borderId="16" xfId="56" applyFont="1" applyFill="1" applyBorder="1" applyAlignment="1">
      <alignment horizontal="left" vertical="center"/>
      <protection/>
    </xf>
    <xf numFmtId="0" fontId="4" fillId="33" borderId="20" xfId="56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vertical="center"/>
    </xf>
    <xf numFmtId="0" fontId="3" fillId="0" borderId="11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56" applyFont="1" applyFill="1" applyBorder="1" applyAlignment="1">
      <alignment horizontal="left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3" xfId="56" applyFont="1" applyFill="1" applyBorder="1">
      <alignment/>
      <protection/>
    </xf>
    <xf numFmtId="0" fontId="3" fillId="0" borderId="13" xfId="56" applyFont="1" applyFill="1" applyBorder="1" applyAlignment="1">
      <alignment horizontal="left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justify" vertical="center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14" fontId="3" fillId="0" borderId="11" xfId="55" applyNumberFormat="1" applyFont="1" applyFill="1" applyBorder="1" applyAlignment="1">
      <alignment horizontal="justify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4" fillId="0" borderId="0" xfId="55" applyFont="1" applyFill="1" applyAlignment="1">
      <alignment/>
      <protection/>
    </xf>
    <xf numFmtId="0" fontId="4" fillId="0" borderId="0" xfId="55" applyFont="1" applyFill="1" applyAlignment="1">
      <alignment horizontal="left"/>
      <protection/>
    </xf>
    <xf numFmtId="0" fontId="6" fillId="0" borderId="0" xfId="55" applyFont="1" applyFill="1" applyAlignment="1">
      <alignment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6" fillId="33" borderId="0" xfId="55" applyFont="1" applyFill="1" applyAlignment="1">
      <alignment/>
      <protection/>
    </xf>
    <xf numFmtId="0" fontId="4" fillId="33" borderId="0" xfId="55" applyFont="1" applyFill="1" applyAlignment="1">
      <alignment/>
      <protection/>
    </xf>
    <xf numFmtId="0" fontId="3" fillId="33" borderId="11" xfId="55" applyFont="1" applyFill="1" applyBorder="1" applyAlignment="1">
      <alignment horizontal="center" shrinkToFi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18" xfId="0" applyFont="1" applyFill="1" applyBorder="1" applyAlignment="1">
      <alignment horizontal="center" vertical="justify"/>
    </xf>
    <xf numFmtId="0" fontId="3" fillId="0" borderId="12" xfId="55" applyFont="1" applyFill="1" applyBorder="1" applyAlignment="1">
      <alignment horizontal="left" vertical="center"/>
      <protection/>
    </xf>
    <xf numFmtId="0" fontId="0" fillId="0" borderId="16" xfId="0" applyBorder="1" applyAlignment="1">
      <alignment/>
    </xf>
    <xf numFmtId="0" fontId="3" fillId="0" borderId="23" xfId="55" applyFont="1" applyFill="1" applyBorder="1" applyAlignment="1">
      <alignment horizontal="left" vertical="center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4" fontId="3" fillId="33" borderId="22" xfId="55" applyNumberFormat="1" applyFont="1" applyFill="1" applyBorder="1" applyAlignment="1">
      <alignment horizont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46" fillId="33" borderId="11" xfId="0" applyFont="1" applyFill="1" applyBorder="1" applyAlignment="1">
      <alignment/>
    </xf>
    <xf numFmtId="0" fontId="7" fillId="33" borderId="11" xfId="55" applyFont="1" applyFill="1" applyBorder="1" applyAlignment="1">
      <alignment horizontal="center"/>
      <protection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9" fillId="33" borderId="0" xfId="55" applyFont="1" applyFill="1" applyAlignment="1">
      <alignment/>
      <protection/>
    </xf>
    <xf numFmtId="0" fontId="8" fillId="33" borderId="0" xfId="55" applyFont="1" applyFill="1" applyAlignment="1">
      <alignment horizontal="center"/>
      <protection/>
    </xf>
    <xf numFmtId="0" fontId="7" fillId="33" borderId="0" xfId="55" applyFont="1" applyFill="1" applyAlignment="1">
      <alignment horizontal="center"/>
      <protection/>
    </xf>
    <xf numFmtId="0" fontId="7" fillId="33" borderId="0" xfId="0" applyFont="1" applyFill="1" applyAlignment="1">
      <alignment horizontal="center"/>
    </xf>
    <xf numFmtId="0" fontId="10" fillId="33" borderId="11" xfId="0" applyFont="1" applyFill="1" applyBorder="1" applyAlignment="1">
      <alignment/>
    </xf>
    <xf numFmtId="2" fontId="10" fillId="33" borderId="11" xfId="0" applyNumberFormat="1" applyFont="1" applyFill="1" applyBorder="1" applyAlignment="1">
      <alignment/>
    </xf>
    <xf numFmtId="14" fontId="10" fillId="33" borderId="11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10" fillId="33" borderId="11" xfId="56" applyFont="1" applyFill="1" applyBorder="1">
      <alignment/>
      <protection/>
    </xf>
    <xf numFmtId="0" fontId="10" fillId="33" borderId="11" xfId="56" applyFont="1" applyFill="1" applyBorder="1" applyAlignment="1">
      <alignment horizontal="center"/>
      <protection/>
    </xf>
    <xf numFmtId="0" fontId="10" fillId="33" borderId="10" xfId="56" applyFont="1" applyFill="1" applyBorder="1">
      <alignment/>
      <protection/>
    </xf>
    <xf numFmtId="0" fontId="10" fillId="33" borderId="10" xfId="56" applyFont="1" applyFill="1" applyBorder="1" applyAlignment="1">
      <alignment horizontal="center"/>
      <protection/>
    </xf>
    <xf numFmtId="2" fontId="10" fillId="33" borderId="11" xfId="56" applyNumberFormat="1" applyFont="1" applyFill="1" applyBorder="1" applyAlignment="1">
      <alignment horizontal="right"/>
      <protection/>
    </xf>
    <xf numFmtId="0" fontId="9" fillId="33" borderId="11" xfId="56" applyFont="1" applyFill="1" applyBorder="1">
      <alignment/>
      <protection/>
    </xf>
    <xf numFmtId="0" fontId="9" fillId="33" borderId="11" xfId="56" applyFont="1" applyFill="1" applyBorder="1" applyAlignment="1">
      <alignment horizontal="center"/>
      <protection/>
    </xf>
    <xf numFmtId="0" fontId="10" fillId="33" borderId="21" xfId="56" applyFont="1" applyFill="1" applyBorder="1" applyAlignment="1">
      <alignment horizontal="center"/>
      <protection/>
    </xf>
    <xf numFmtId="14" fontId="10" fillId="33" borderId="21" xfId="0" applyNumberFormat="1" applyFont="1" applyFill="1" applyBorder="1" applyAlignment="1">
      <alignment horizontal="right"/>
    </xf>
    <xf numFmtId="0" fontId="9" fillId="33" borderId="23" xfId="56" applyFont="1" applyFill="1" applyBorder="1" applyAlignment="1">
      <alignment horizont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4" fillId="33" borderId="21" xfId="56" applyFont="1" applyFill="1" applyBorder="1" applyAlignment="1">
      <alignment horizontal="center" vertical="center" wrapText="1"/>
      <protection/>
    </xf>
    <xf numFmtId="2" fontId="10" fillId="33" borderId="11" xfId="55" applyNumberFormat="1" applyFont="1" applyFill="1" applyBorder="1" applyAlignment="1">
      <alignment horizontal="right"/>
      <protection/>
    </xf>
    <xf numFmtId="2" fontId="10" fillId="33" borderId="11" xfId="55" applyNumberFormat="1" applyFont="1" applyFill="1" applyBorder="1" applyAlignment="1">
      <alignment horizontal="center"/>
      <protection/>
    </xf>
    <xf numFmtId="2" fontId="10" fillId="33" borderId="11" xfId="55" applyNumberFormat="1" applyFont="1" applyFill="1" applyBorder="1" applyAlignment="1">
      <alignment horizontal="center" vertical="center"/>
      <protection/>
    </xf>
    <xf numFmtId="2" fontId="9" fillId="33" borderId="11" xfId="55" applyNumberFormat="1" applyFont="1" applyFill="1" applyBorder="1">
      <alignment/>
      <protection/>
    </xf>
    <xf numFmtId="2" fontId="9" fillId="33" borderId="11" xfId="56" applyNumberFormat="1" applyFont="1" applyFill="1" applyBorder="1">
      <alignment/>
      <protection/>
    </xf>
    <xf numFmtId="2" fontId="9" fillId="33" borderId="10" xfId="56" applyNumberFormat="1" applyFont="1" applyFill="1" applyBorder="1">
      <alignment/>
      <protection/>
    </xf>
    <xf numFmtId="2" fontId="10" fillId="33" borderId="10" xfId="56" applyNumberFormat="1" applyFont="1" applyFill="1" applyBorder="1" applyAlignment="1">
      <alignment horizontal="right"/>
      <protection/>
    </xf>
    <xf numFmtId="2" fontId="10" fillId="33" borderId="10" xfId="0" applyNumberFormat="1" applyFont="1" applyFill="1" applyBorder="1" applyAlignment="1">
      <alignment/>
    </xf>
    <xf numFmtId="2" fontId="10" fillId="33" borderId="10" xfId="56" applyNumberFormat="1" applyFont="1" applyFill="1" applyBorder="1">
      <alignment/>
      <protection/>
    </xf>
    <xf numFmtId="2" fontId="10" fillId="33" borderId="11" xfId="56" applyNumberFormat="1" applyFont="1" applyFill="1" applyBorder="1">
      <alignment/>
      <protection/>
    </xf>
    <xf numFmtId="0" fontId="3" fillId="33" borderId="13" xfId="0" applyFont="1" applyFill="1" applyBorder="1" applyAlignment="1">
      <alignment horizontal="center" vertic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justify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4" fontId="3" fillId="0" borderId="13" xfId="55" applyNumberFormat="1" applyFont="1" applyFill="1" applyBorder="1" applyAlignment="1">
      <alignment horizontal="justify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9" fillId="34" borderId="10" xfId="56" applyNumberFormat="1" applyFont="1" applyFill="1" applyBorder="1">
      <alignment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vertical="center"/>
    </xf>
    <xf numFmtId="0" fontId="3" fillId="0" borderId="14" xfId="56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10" fillId="33" borderId="11" xfId="55" applyFont="1" applyFill="1" applyBorder="1" applyAlignment="1">
      <alignment horizontal="right"/>
      <protection/>
    </xf>
    <xf numFmtId="0" fontId="10" fillId="33" borderId="11" xfId="0" applyFont="1" applyFill="1" applyBorder="1" applyAlignment="1">
      <alignment horizontal="right"/>
    </xf>
    <xf numFmtId="4" fontId="3" fillId="33" borderId="18" xfId="55" applyNumberFormat="1" applyFont="1" applyFill="1" applyBorder="1">
      <alignment/>
      <protection/>
    </xf>
    <xf numFmtId="0" fontId="3" fillId="33" borderId="16" xfId="55" applyFont="1" applyFill="1" applyBorder="1" applyAlignment="1">
      <alignment horizontal="center"/>
      <protection/>
    </xf>
    <xf numFmtId="4" fontId="3" fillId="33" borderId="17" xfId="55" applyNumberFormat="1" applyFont="1" applyFill="1" applyBorder="1">
      <alignment/>
      <protection/>
    </xf>
    <xf numFmtId="49" fontId="3" fillId="33" borderId="17" xfId="55" applyNumberFormat="1" applyFont="1" applyFill="1" applyBorder="1">
      <alignment/>
      <protection/>
    </xf>
    <xf numFmtId="0" fontId="3" fillId="33" borderId="10" xfId="55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4" fontId="11" fillId="33" borderId="11" xfId="56" applyNumberFormat="1" applyFont="1" applyFill="1" applyBorder="1">
      <alignment/>
      <protection/>
    </xf>
    <xf numFmtId="2" fontId="11" fillId="33" borderId="11" xfId="56" applyNumberFormat="1" applyFont="1" applyFill="1" applyBorder="1">
      <alignment/>
      <protection/>
    </xf>
    <xf numFmtId="2" fontId="11" fillId="33" borderId="11" xfId="55" applyNumberFormat="1" applyFont="1" applyFill="1" applyBorder="1">
      <alignment/>
      <protection/>
    </xf>
    <xf numFmtId="14" fontId="10" fillId="33" borderId="11" xfId="0" applyNumberFormat="1" applyFont="1" applyFill="1" applyBorder="1" applyAlignment="1">
      <alignment/>
    </xf>
    <xf numFmtId="0" fontId="29" fillId="33" borderId="11" xfId="0" applyFont="1" applyFill="1" applyBorder="1" applyAlignment="1">
      <alignment/>
    </xf>
    <xf numFmtId="2" fontId="29" fillId="33" borderId="11" xfId="0" applyNumberFormat="1" applyFont="1" applyFill="1" applyBorder="1" applyAlignment="1">
      <alignment/>
    </xf>
    <xf numFmtId="49" fontId="29" fillId="33" borderId="11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0" fontId="0" fillId="0" borderId="11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left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55" applyFont="1" applyFill="1" applyBorder="1" applyAlignment="1">
      <alignment horizontal="justify" vertical="center"/>
      <protection/>
    </xf>
    <xf numFmtId="0" fontId="3" fillId="0" borderId="13" xfId="55" applyFont="1" applyFill="1" applyBorder="1" applyAlignment="1">
      <alignment horizontal="justify" vertical="center"/>
      <protection/>
    </xf>
    <xf numFmtId="0" fontId="3" fillId="0" borderId="10" xfId="55" applyFont="1" applyFill="1" applyBorder="1" applyAlignment="1">
      <alignment horizontal="justify" vertical="center"/>
      <protection/>
    </xf>
    <xf numFmtId="0" fontId="3" fillId="0" borderId="16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justify" vertical="center"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3" xfId="56" applyFont="1" applyFill="1" applyBorder="1" applyAlignment="1">
      <alignment horizontal="left" vertical="center" wrapText="1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6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/>
    </xf>
    <xf numFmtId="4" fontId="3" fillId="33" borderId="23" xfId="55" applyNumberFormat="1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4" fontId="4" fillId="33" borderId="0" xfId="55" applyNumberFormat="1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justify" vertical="center" wrapText="1"/>
      <protection/>
    </xf>
    <xf numFmtId="0" fontId="3" fillId="0" borderId="10" xfId="55" applyFont="1" applyFill="1" applyBorder="1" applyAlignment="1">
      <alignment horizontal="justify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4" fontId="3" fillId="0" borderId="16" xfId="55" applyNumberFormat="1" applyFont="1" applyFill="1" applyBorder="1" applyAlignment="1">
      <alignment horizontal="justify" vertical="center"/>
      <protection/>
    </xf>
    <xf numFmtId="14" fontId="3" fillId="0" borderId="13" xfId="55" applyNumberFormat="1" applyFont="1" applyFill="1" applyBorder="1" applyAlignment="1">
      <alignment horizontal="justify" vertical="center"/>
      <protection/>
    </xf>
    <xf numFmtId="14" fontId="3" fillId="0" borderId="10" xfId="55" applyNumberFormat="1" applyFont="1" applyFill="1" applyBorder="1" applyAlignment="1">
      <alignment horizontal="justify" vertical="center"/>
      <protection/>
    </xf>
    <xf numFmtId="0" fontId="3" fillId="0" borderId="14" xfId="55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rd 03.2004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3"/>
  <sheetViews>
    <sheetView tabSelected="1" zoomScalePageLayoutView="0" workbookViewId="0" topLeftCell="A148">
      <selection activeCell="P15" sqref="P15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7" width="0" style="0" hidden="1" customWidth="1"/>
    <col min="8" max="8" width="11.00390625" style="3" customWidth="1"/>
    <col min="9" max="9" width="10.00390625" style="162" customWidth="1"/>
    <col min="10" max="10" width="9.7109375" style="3" customWidth="1"/>
    <col min="11" max="11" width="10.00390625" style="3" customWidth="1"/>
    <col min="12" max="12" width="10.140625" style="3" customWidth="1"/>
    <col min="13" max="13" width="11.00390625" style="3" customWidth="1"/>
    <col min="14" max="14" width="8.421875" style="3" customWidth="1"/>
    <col min="15" max="15" width="7.7109375" style="3" customWidth="1"/>
    <col min="16" max="16" width="9.28125" style="3" customWidth="1"/>
    <col min="17" max="17" width="11.28125" style="0" hidden="1" customWidth="1"/>
    <col min="18" max="18" width="10.140625" style="3" customWidth="1"/>
    <col min="19" max="19" width="9.7109375" style="3" customWidth="1"/>
    <col min="20" max="20" width="9.140625" style="0" hidden="1" customWidth="1"/>
    <col min="21" max="21" width="10.8515625" style="0" hidden="1" customWidth="1"/>
  </cols>
  <sheetData>
    <row r="1" spans="2:14" ht="15">
      <c r="B1" s="1" t="s">
        <v>84</v>
      </c>
      <c r="C1" s="2"/>
      <c r="H1" s="4"/>
      <c r="I1" s="163"/>
      <c r="L1" s="4"/>
      <c r="M1" s="4"/>
      <c r="N1" s="4"/>
    </row>
    <row r="2" spans="2:14" ht="15">
      <c r="B2" s="1"/>
      <c r="C2" s="2"/>
      <c r="H2" s="4"/>
      <c r="I2" s="163"/>
      <c r="L2" s="4"/>
      <c r="M2" s="4"/>
      <c r="N2" s="4"/>
    </row>
    <row r="3" spans="1:19" ht="15">
      <c r="A3" s="10"/>
      <c r="B3" s="132" t="s">
        <v>108</v>
      </c>
      <c r="C3" s="132"/>
      <c r="D3" s="132"/>
      <c r="E3" s="132"/>
      <c r="F3" s="132"/>
      <c r="G3" s="132"/>
      <c r="H3" s="135"/>
      <c r="I3" s="164"/>
      <c r="J3" s="135"/>
      <c r="K3" s="135"/>
      <c r="L3" s="135"/>
      <c r="M3" s="135"/>
      <c r="N3" s="135"/>
      <c r="O3" s="135"/>
      <c r="P3" s="135"/>
      <c r="Q3" s="132"/>
      <c r="R3" s="135"/>
      <c r="S3" s="17"/>
    </row>
    <row r="4" spans="1:19" ht="15">
      <c r="A4" s="10"/>
      <c r="B4" s="37"/>
      <c r="C4" s="37"/>
      <c r="D4" s="37"/>
      <c r="E4" s="37"/>
      <c r="F4" s="37"/>
      <c r="G4" s="37"/>
      <c r="H4" s="20"/>
      <c r="I4" s="165"/>
      <c r="J4" s="20"/>
      <c r="K4" s="20"/>
      <c r="L4" s="20"/>
      <c r="M4" s="20"/>
      <c r="N4" s="20"/>
      <c r="O4" s="20"/>
      <c r="P4" s="20"/>
      <c r="Q4" s="37"/>
      <c r="R4" s="20"/>
      <c r="S4" s="17"/>
    </row>
    <row r="5" spans="1:19" ht="15">
      <c r="A5" s="10"/>
      <c r="B5" s="130"/>
      <c r="C5" s="131"/>
      <c r="D5" s="37"/>
      <c r="E5" s="130"/>
      <c r="F5" s="131"/>
      <c r="G5" s="130"/>
      <c r="H5" s="136"/>
      <c r="I5" s="165"/>
      <c r="J5" s="136"/>
      <c r="K5" s="136"/>
      <c r="L5" s="136"/>
      <c r="M5" s="136"/>
      <c r="N5" s="136"/>
      <c r="O5" s="136"/>
      <c r="P5" s="136"/>
      <c r="Q5" s="130"/>
      <c r="R5" s="136"/>
      <c r="S5" s="17"/>
    </row>
    <row r="6" spans="1:19" ht="15">
      <c r="A6" s="243" t="s">
        <v>83</v>
      </c>
      <c r="B6" s="256" t="s">
        <v>82</v>
      </c>
      <c r="C6" s="254" t="s">
        <v>81</v>
      </c>
      <c r="D6" s="129" t="s">
        <v>80</v>
      </c>
      <c r="E6" s="128" t="s">
        <v>79</v>
      </c>
      <c r="F6" s="284" t="s">
        <v>78</v>
      </c>
      <c r="G6" s="256" t="s">
        <v>77</v>
      </c>
      <c r="H6" s="270" t="s">
        <v>76</v>
      </c>
      <c r="I6" s="270"/>
      <c r="J6" s="271"/>
      <c r="K6" s="225" t="s">
        <v>75</v>
      </c>
      <c r="L6" s="225" t="s">
        <v>88</v>
      </c>
      <c r="M6" s="225" t="s">
        <v>88</v>
      </c>
      <c r="N6" s="225" t="s">
        <v>106</v>
      </c>
      <c r="O6" s="226" t="s">
        <v>73</v>
      </c>
      <c r="P6" s="287" t="s">
        <v>74</v>
      </c>
      <c r="Q6" s="127" t="s">
        <v>73</v>
      </c>
      <c r="R6" s="137" t="s">
        <v>72</v>
      </c>
      <c r="S6" s="158" t="s">
        <v>71</v>
      </c>
    </row>
    <row r="7" spans="1:19" ht="15">
      <c r="A7" s="244"/>
      <c r="B7" s="257"/>
      <c r="C7" s="255"/>
      <c r="D7" s="126" t="s">
        <v>70</v>
      </c>
      <c r="E7" s="125" t="s">
        <v>69</v>
      </c>
      <c r="F7" s="285"/>
      <c r="G7" s="257"/>
      <c r="H7" s="222" t="s">
        <v>68</v>
      </c>
      <c r="I7" s="161" t="s">
        <v>67</v>
      </c>
      <c r="J7" s="155" t="s">
        <v>66</v>
      </c>
      <c r="K7" s="227" t="s">
        <v>65</v>
      </c>
      <c r="L7" s="228" t="s">
        <v>105</v>
      </c>
      <c r="M7" s="228" t="s">
        <v>89</v>
      </c>
      <c r="N7" s="228" t="s">
        <v>107</v>
      </c>
      <c r="O7" s="229"/>
      <c r="P7" s="287"/>
      <c r="Q7" s="124" t="s">
        <v>64</v>
      </c>
      <c r="R7" s="157" t="s">
        <v>63</v>
      </c>
      <c r="S7" s="159" t="s">
        <v>62</v>
      </c>
    </row>
    <row r="8" spans="1:21" ht="18.75" customHeight="1">
      <c r="A8" s="148"/>
      <c r="B8" s="150"/>
      <c r="C8" s="149"/>
      <c r="D8" s="144"/>
      <c r="E8" s="145"/>
      <c r="F8" s="138"/>
      <c r="G8" s="139"/>
      <c r="H8" s="223">
        <v>66679</v>
      </c>
      <c r="I8" s="170">
        <v>42963</v>
      </c>
      <c r="J8" s="169">
        <v>2753.13</v>
      </c>
      <c r="K8" s="169">
        <v>2753.13</v>
      </c>
      <c r="L8" s="169">
        <v>2753.13</v>
      </c>
      <c r="M8" s="169"/>
      <c r="N8" s="169"/>
      <c r="O8" s="169"/>
      <c r="P8" s="169"/>
      <c r="Q8" s="169"/>
      <c r="R8" s="169">
        <f>J8-O8-P8-S8</f>
        <v>2753.13</v>
      </c>
      <c r="S8" s="169"/>
      <c r="U8" s="230">
        <f>R8+S8</f>
        <v>2753.13</v>
      </c>
    </row>
    <row r="9" spans="1:21" ht="15" customHeight="1">
      <c r="A9" s="241">
        <v>1</v>
      </c>
      <c r="B9" s="146"/>
      <c r="C9" s="312" t="s">
        <v>15</v>
      </c>
      <c r="D9" s="256">
        <v>13</v>
      </c>
      <c r="E9" s="309" t="s">
        <v>60</v>
      </c>
      <c r="F9" s="284" t="s">
        <v>15</v>
      </c>
      <c r="G9" s="273" t="s">
        <v>61</v>
      </c>
      <c r="H9" s="223">
        <v>66680</v>
      </c>
      <c r="I9" s="170">
        <v>42963</v>
      </c>
      <c r="J9" s="169">
        <v>9384.86</v>
      </c>
      <c r="K9" s="169">
        <v>9384.86</v>
      </c>
      <c r="L9" s="169"/>
      <c r="M9" s="169">
        <v>9384.86</v>
      </c>
      <c r="N9" s="169"/>
      <c r="O9" s="169"/>
      <c r="P9" s="169"/>
      <c r="Q9" s="169"/>
      <c r="R9" s="169">
        <f>J9-O9-P9-S9</f>
        <v>9384.86</v>
      </c>
      <c r="S9" s="169">
        <v>0</v>
      </c>
      <c r="U9" s="230">
        <f aca="true" t="shared" si="0" ref="U9:U72">R9+S9</f>
        <v>9384.86</v>
      </c>
    </row>
    <row r="10" spans="1:21" ht="15">
      <c r="A10" s="241"/>
      <c r="B10" s="146"/>
      <c r="C10" s="305"/>
      <c r="D10" s="247"/>
      <c r="E10" s="310"/>
      <c r="F10" s="288"/>
      <c r="G10" s="274"/>
      <c r="H10" s="223">
        <v>66681</v>
      </c>
      <c r="I10" s="170">
        <v>42963</v>
      </c>
      <c r="J10" s="190">
        <v>5921.37</v>
      </c>
      <c r="K10" s="190">
        <v>5921.37</v>
      </c>
      <c r="L10" s="190"/>
      <c r="M10" s="190">
        <v>5921.37</v>
      </c>
      <c r="N10" s="190">
        <v>4115.85</v>
      </c>
      <c r="O10" s="191"/>
      <c r="P10" s="192"/>
      <c r="Q10" s="192"/>
      <c r="R10" s="169">
        <v>1805.52</v>
      </c>
      <c r="S10" s="169">
        <v>0</v>
      </c>
      <c r="U10" s="230">
        <f t="shared" si="0"/>
        <v>1805.52</v>
      </c>
    </row>
    <row r="11" spans="1:21" ht="15">
      <c r="A11" s="241"/>
      <c r="B11" s="146"/>
      <c r="C11" s="305"/>
      <c r="D11" s="247"/>
      <c r="E11" s="310"/>
      <c r="F11" s="288"/>
      <c r="G11" s="274"/>
      <c r="H11" s="168">
        <v>66720</v>
      </c>
      <c r="I11" s="170">
        <v>42965</v>
      </c>
      <c r="J11" s="169">
        <v>15916.72</v>
      </c>
      <c r="K11" s="169">
        <v>15916.72</v>
      </c>
      <c r="L11" s="169"/>
      <c r="M11" s="169">
        <v>15916.72</v>
      </c>
      <c r="N11" s="169"/>
      <c r="O11" s="169"/>
      <c r="P11" s="169"/>
      <c r="Q11" s="169"/>
      <c r="R11" s="169">
        <f aca="true" t="shared" si="1" ref="R11:R28">J11-O11-P11-S11</f>
        <v>15916.72</v>
      </c>
      <c r="S11" s="169">
        <v>0</v>
      </c>
      <c r="U11" s="230">
        <f t="shared" si="0"/>
        <v>15916.72</v>
      </c>
    </row>
    <row r="12" spans="1:21" ht="15">
      <c r="A12" s="241"/>
      <c r="B12" s="146"/>
      <c r="C12" s="305"/>
      <c r="D12" s="247"/>
      <c r="E12" s="310"/>
      <c r="F12" s="288"/>
      <c r="G12" s="274"/>
      <c r="H12" s="168">
        <v>66753</v>
      </c>
      <c r="I12" s="170">
        <v>42971</v>
      </c>
      <c r="J12" s="169">
        <v>4327.94</v>
      </c>
      <c r="K12" s="169">
        <v>4327.94</v>
      </c>
      <c r="L12" s="169"/>
      <c r="M12" s="169">
        <v>4327.94</v>
      </c>
      <c r="N12" s="169"/>
      <c r="O12" s="169"/>
      <c r="P12" s="169"/>
      <c r="Q12" s="169"/>
      <c r="R12" s="169">
        <f t="shared" si="1"/>
        <v>4327.94</v>
      </c>
      <c r="S12" s="169">
        <v>0</v>
      </c>
      <c r="U12" s="230">
        <f t="shared" si="0"/>
        <v>4327.94</v>
      </c>
    </row>
    <row r="13" spans="1:21" ht="15">
      <c r="A13" s="241"/>
      <c r="B13" s="146"/>
      <c r="C13" s="305"/>
      <c r="D13" s="247"/>
      <c r="E13" s="310"/>
      <c r="F13" s="288"/>
      <c r="G13" s="274"/>
      <c r="H13" s="168">
        <v>66754</v>
      </c>
      <c r="I13" s="170">
        <v>42971</v>
      </c>
      <c r="J13" s="169">
        <v>4279.76</v>
      </c>
      <c r="K13" s="169">
        <v>4279.76</v>
      </c>
      <c r="L13" s="169"/>
      <c r="M13" s="169">
        <v>4279.76</v>
      </c>
      <c r="N13" s="169"/>
      <c r="O13" s="169"/>
      <c r="P13" s="169"/>
      <c r="Q13" s="169"/>
      <c r="R13" s="169">
        <f t="shared" si="1"/>
        <v>4279.76</v>
      </c>
      <c r="S13" s="169">
        <v>0</v>
      </c>
      <c r="U13" s="230">
        <f t="shared" si="0"/>
        <v>4279.76</v>
      </c>
    </row>
    <row r="14" spans="1:21" ht="15">
      <c r="A14" s="241"/>
      <c r="B14" s="146"/>
      <c r="C14" s="305"/>
      <c r="D14" s="247"/>
      <c r="E14" s="310"/>
      <c r="F14" s="288"/>
      <c r="G14" s="274"/>
      <c r="H14" s="168">
        <v>66755</v>
      </c>
      <c r="I14" s="170">
        <v>42971</v>
      </c>
      <c r="J14" s="169">
        <v>2712.53</v>
      </c>
      <c r="K14" s="169">
        <v>2712.53</v>
      </c>
      <c r="L14" s="169"/>
      <c r="M14" s="169">
        <v>2712.53</v>
      </c>
      <c r="N14" s="169"/>
      <c r="O14" s="169"/>
      <c r="P14" s="169"/>
      <c r="Q14" s="169"/>
      <c r="R14" s="169">
        <f t="shared" si="1"/>
        <v>2712.53</v>
      </c>
      <c r="S14" s="169">
        <v>0</v>
      </c>
      <c r="U14" s="230">
        <f t="shared" si="0"/>
        <v>2712.53</v>
      </c>
    </row>
    <row r="15" spans="1:21" ht="15">
      <c r="A15" s="241"/>
      <c r="B15" s="146"/>
      <c r="C15" s="305"/>
      <c r="D15" s="247"/>
      <c r="E15" s="310"/>
      <c r="F15" s="288"/>
      <c r="G15" s="274"/>
      <c r="H15" s="168">
        <v>66792</v>
      </c>
      <c r="I15" s="170">
        <v>42976</v>
      </c>
      <c r="J15" s="169">
        <v>2684.63</v>
      </c>
      <c r="K15" s="169">
        <v>2684.63</v>
      </c>
      <c r="L15" s="169"/>
      <c r="M15" s="169">
        <v>2684.63</v>
      </c>
      <c r="N15" s="169"/>
      <c r="O15" s="169"/>
      <c r="P15" s="169"/>
      <c r="Q15" s="169"/>
      <c r="R15" s="169">
        <f t="shared" si="1"/>
        <v>2684.63</v>
      </c>
      <c r="S15" s="169">
        <v>0</v>
      </c>
      <c r="U15" s="230">
        <f t="shared" si="0"/>
        <v>2684.63</v>
      </c>
    </row>
    <row r="16" spans="1:21" ht="15">
      <c r="A16" s="241"/>
      <c r="B16" s="146"/>
      <c r="C16" s="305"/>
      <c r="D16" s="247"/>
      <c r="E16" s="310"/>
      <c r="F16" s="288"/>
      <c r="G16" s="274"/>
      <c r="H16" s="168">
        <v>66793</v>
      </c>
      <c r="I16" s="170">
        <v>42976</v>
      </c>
      <c r="J16" s="169">
        <v>5182.05</v>
      </c>
      <c r="K16" s="169">
        <v>5182.05</v>
      </c>
      <c r="L16" s="169"/>
      <c r="M16" s="169">
        <v>5182.05</v>
      </c>
      <c r="N16" s="169"/>
      <c r="O16" s="169"/>
      <c r="P16" s="169"/>
      <c r="Q16" s="169"/>
      <c r="R16" s="169">
        <f t="shared" si="1"/>
        <v>5182.05</v>
      </c>
      <c r="S16" s="169">
        <v>0</v>
      </c>
      <c r="U16" s="230">
        <f t="shared" si="0"/>
        <v>5182.05</v>
      </c>
    </row>
    <row r="17" spans="1:21" ht="15">
      <c r="A17" s="241"/>
      <c r="B17" s="146"/>
      <c r="C17" s="305"/>
      <c r="D17" s="247"/>
      <c r="E17" s="310"/>
      <c r="F17" s="288"/>
      <c r="G17" s="274"/>
      <c r="H17" s="168">
        <v>66814</v>
      </c>
      <c r="I17" s="170">
        <v>42977</v>
      </c>
      <c r="J17" s="169">
        <v>1010.4</v>
      </c>
      <c r="K17" s="169">
        <v>1010.4</v>
      </c>
      <c r="L17" s="169"/>
      <c r="M17" s="169">
        <v>1010.4</v>
      </c>
      <c r="N17" s="169"/>
      <c r="O17" s="169"/>
      <c r="P17" s="169"/>
      <c r="Q17" s="169"/>
      <c r="R17" s="169">
        <f t="shared" si="1"/>
        <v>1010.4</v>
      </c>
      <c r="S17" s="169">
        <v>0</v>
      </c>
      <c r="U17" s="230">
        <f t="shared" si="0"/>
        <v>1010.4</v>
      </c>
    </row>
    <row r="18" spans="1:21" ht="15">
      <c r="A18" s="241"/>
      <c r="B18" s="146"/>
      <c r="C18" s="305"/>
      <c r="D18" s="247"/>
      <c r="E18" s="310"/>
      <c r="F18" s="288"/>
      <c r="G18" s="274"/>
      <c r="H18" s="168">
        <v>66815</v>
      </c>
      <c r="I18" s="170">
        <v>42977</v>
      </c>
      <c r="J18" s="169">
        <v>5532.48</v>
      </c>
      <c r="K18" s="169">
        <v>5532.48</v>
      </c>
      <c r="L18" s="169"/>
      <c r="M18" s="169">
        <v>5532.48</v>
      </c>
      <c r="N18" s="169"/>
      <c r="O18" s="169"/>
      <c r="P18" s="169"/>
      <c r="Q18" s="169"/>
      <c r="R18" s="169">
        <f t="shared" si="1"/>
        <v>5532.48</v>
      </c>
      <c r="S18" s="169">
        <v>0</v>
      </c>
      <c r="U18" s="230">
        <f t="shared" si="0"/>
        <v>5532.48</v>
      </c>
    </row>
    <row r="19" spans="1:21" ht="15">
      <c r="A19" s="241"/>
      <c r="B19" s="146"/>
      <c r="C19" s="305"/>
      <c r="D19" s="247"/>
      <c r="E19" s="310"/>
      <c r="F19" s="288"/>
      <c r="G19" s="274"/>
      <c r="H19" s="168">
        <v>66828</v>
      </c>
      <c r="I19" s="235">
        <v>42978</v>
      </c>
      <c r="J19" s="169">
        <v>609.12</v>
      </c>
      <c r="K19" s="169">
        <v>609.12</v>
      </c>
      <c r="L19" s="169"/>
      <c r="M19" s="169">
        <v>609.12</v>
      </c>
      <c r="N19" s="169"/>
      <c r="O19" s="169"/>
      <c r="P19" s="169"/>
      <c r="Q19" s="169"/>
      <c r="R19" s="169">
        <f t="shared" si="1"/>
        <v>609.12</v>
      </c>
      <c r="S19" s="169">
        <v>0</v>
      </c>
      <c r="U19" s="230">
        <f t="shared" si="0"/>
        <v>609.12</v>
      </c>
    </row>
    <row r="20" spans="1:21" ht="16.5" customHeight="1">
      <c r="A20" s="241"/>
      <c r="B20" s="146" t="s">
        <v>39</v>
      </c>
      <c r="C20" s="305"/>
      <c r="D20" s="247"/>
      <c r="E20" s="310"/>
      <c r="F20" s="288"/>
      <c r="G20" s="274"/>
      <c r="H20" s="223">
        <v>66829</v>
      </c>
      <c r="I20" s="235">
        <v>42978</v>
      </c>
      <c r="J20" s="169">
        <v>2600.82</v>
      </c>
      <c r="K20" s="169">
        <v>2600.82</v>
      </c>
      <c r="L20" s="169">
        <v>2600.82</v>
      </c>
      <c r="M20" s="169"/>
      <c r="N20" s="169"/>
      <c r="O20" s="169"/>
      <c r="P20" s="169"/>
      <c r="Q20" s="169"/>
      <c r="R20" s="169">
        <f t="shared" si="1"/>
        <v>2600.82</v>
      </c>
      <c r="S20" s="169"/>
      <c r="U20" s="230">
        <f t="shared" si="0"/>
        <v>2600.82</v>
      </c>
    </row>
    <row r="21" spans="1:21" ht="15">
      <c r="A21" s="241"/>
      <c r="B21" s="146" t="s">
        <v>87</v>
      </c>
      <c r="C21" s="305"/>
      <c r="D21" s="247"/>
      <c r="E21" s="310"/>
      <c r="F21" s="288"/>
      <c r="G21" s="274"/>
      <c r="H21" s="236">
        <v>66830</v>
      </c>
      <c r="I21" s="235">
        <v>42978</v>
      </c>
      <c r="J21" s="237">
        <v>1104.44</v>
      </c>
      <c r="K21" s="237">
        <v>1104.44</v>
      </c>
      <c r="L21" s="237">
        <v>1104.44</v>
      </c>
      <c r="M21" s="237"/>
      <c r="N21" s="237"/>
      <c r="O21" s="237"/>
      <c r="P21" s="237"/>
      <c r="Q21" s="237"/>
      <c r="R21" s="169">
        <f t="shared" si="1"/>
        <v>1104.44</v>
      </c>
      <c r="S21" s="237"/>
      <c r="U21" s="230">
        <f t="shared" si="0"/>
        <v>1104.44</v>
      </c>
    </row>
    <row r="22" spans="1:21" ht="15">
      <c r="A22" s="241"/>
      <c r="B22" s="146"/>
      <c r="C22" s="305"/>
      <c r="D22" s="247"/>
      <c r="E22" s="310"/>
      <c r="F22" s="288"/>
      <c r="G22" s="274"/>
      <c r="H22" s="236">
        <v>68738</v>
      </c>
      <c r="I22" s="170">
        <v>43007</v>
      </c>
      <c r="J22" s="237">
        <v>252.6</v>
      </c>
      <c r="K22" s="237">
        <v>252.6</v>
      </c>
      <c r="L22" s="237">
        <v>252.6</v>
      </c>
      <c r="M22" s="237"/>
      <c r="N22" s="237"/>
      <c r="O22" s="237"/>
      <c r="P22" s="237"/>
      <c r="Q22" s="237"/>
      <c r="R22" s="169">
        <f t="shared" si="1"/>
        <v>0</v>
      </c>
      <c r="S22" s="169">
        <f aca="true" t="shared" si="2" ref="S22:S28">K22-P22-Q22-T22</f>
        <v>252.6</v>
      </c>
      <c r="U22" s="230">
        <f t="shared" si="0"/>
        <v>252.6</v>
      </c>
    </row>
    <row r="23" spans="1:21" ht="15">
      <c r="A23" s="241"/>
      <c r="B23" s="146"/>
      <c r="C23" s="305"/>
      <c r="D23" s="247"/>
      <c r="E23" s="310"/>
      <c r="F23" s="288"/>
      <c r="G23" s="274"/>
      <c r="H23" s="236">
        <v>68739</v>
      </c>
      <c r="I23" s="170">
        <v>43007</v>
      </c>
      <c r="J23" s="237">
        <v>4147.17</v>
      </c>
      <c r="K23" s="237">
        <v>4147.17</v>
      </c>
      <c r="L23" s="237">
        <v>4147.17</v>
      </c>
      <c r="M23" s="237"/>
      <c r="N23" s="237"/>
      <c r="O23" s="237"/>
      <c r="P23" s="237"/>
      <c r="Q23" s="237"/>
      <c r="R23" s="169">
        <f t="shared" si="1"/>
        <v>0</v>
      </c>
      <c r="S23" s="169">
        <f t="shared" si="2"/>
        <v>4147.17</v>
      </c>
      <c r="U23" s="230">
        <f t="shared" si="0"/>
        <v>4147.17</v>
      </c>
    </row>
    <row r="24" spans="1:21" ht="15">
      <c r="A24" s="241"/>
      <c r="B24" s="146"/>
      <c r="C24" s="305"/>
      <c r="D24" s="247"/>
      <c r="E24" s="310"/>
      <c r="F24" s="288"/>
      <c r="G24" s="274"/>
      <c r="H24" s="236">
        <v>68772</v>
      </c>
      <c r="I24" s="170">
        <v>43007</v>
      </c>
      <c r="J24" s="237">
        <v>1814.2</v>
      </c>
      <c r="K24" s="237">
        <v>1814.2</v>
      </c>
      <c r="L24" s="237">
        <v>1814.2</v>
      </c>
      <c r="M24" s="237"/>
      <c r="N24" s="237"/>
      <c r="O24" s="237"/>
      <c r="P24" s="237"/>
      <c r="Q24" s="237"/>
      <c r="R24" s="169">
        <f t="shared" si="1"/>
        <v>0</v>
      </c>
      <c r="S24" s="169">
        <f t="shared" si="2"/>
        <v>1814.2</v>
      </c>
      <c r="U24" s="230">
        <f t="shared" si="0"/>
        <v>1814.2</v>
      </c>
    </row>
    <row r="25" spans="1:21" ht="15">
      <c r="A25" s="241"/>
      <c r="B25" s="146"/>
      <c r="C25" s="305"/>
      <c r="D25" s="247"/>
      <c r="E25" s="310"/>
      <c r="F25" s="288"/>
      <c r="G25" s="274"/>
      <c r="H25" s="236">
        <v>68773</v>
      </c>
      <c r="I25" s="170">
        <v>43007</v>
      </c>
      <c r="J25" s="237">
        <v>4782.31</v>
      </c>
      <c r="K25" s="237">
        <v>4782.31</v>
      </c>
      <c r="L25" s="237">
        <v>4782.31</v>
      </c>
      <c r="M25" s="237"/>
      <c r="N25" s="237"/>
      <c r="O25" s="237"/>
      <c r="P25" s="237"/>
      <c r="Q25" s="237"/>
      <c r="R25" s="169">
        <f t="shared" si="1"/>
        <v>0</v>
      </c>
      <c r="S25" s="169">
        <f t="shared" si="2"/>
        <v>4782.31</v>
      </c>
      <c r="U25" s="230">
        <f t="shared" si="0"/>
        <v>4782.31</v>
      </c>
    </row>
    <row r="26" spans="1:21" ht="15">
      <c r="A26" s="241"/>
      <c r="B26" s="146"/>
      <c r="C26" s="305"/>
      <c r="D26" s="247"/>
      <c r="E26" s="310"/>
      <c r="F26" s="288"/>
      <c r="G26" s="274"/>
      <c r="H26" s="236">
        <v>69142</v>
      </c>
      <c r="I26" s="170">
        <v>42992</v>
      </c>
      <c r="J26" s="237">
        <v>253.7</v>
      </c>
      <c r="K26" s="237">
        <v>253.7</v>
      </c>
      <c r="L26" s="237">
        <v>253.7</v>
      </c>
      <c r="M26" s="237"/>
      <c r="N26" s="237"/>
      <c r="O26" s="237"/>
      <c r="P26" s="237"/>
      <c r="Q26" s="237"/>
      <c r="R26" s="169">
        <f t="shared" si="1"/>
        <v>0</v>
      </c>
      <c r="S26" s="169">
        <f t="shared" si="2"/>
        <v>253.7</v>
      </c>
      <c r="U26" s="230">
        <f t="shared" si="0"/>
        <v>253.7</v>
      </c>
    </row>
    <row r="27" spans="1:21" ht="15">
      <c r="A27" s="241"/>
      <c r="B27" s="146"/>
      <c r="C27" s="305"/>
      <c r="D27" s="247"/>
      <c r="E27" s="310"/>
      <c r="F27" s="288"/>
      <c r="G27" s="274"/>
      <c r="H27" s="236">
        <v>69143</v>
      </c>
      <c r="I27" s="170">
        <v>42992</v>
      </c>
      <c r="J27" s="237">
        <v>4109.48</v>
      </c>
      <c r="K27" s="237">
        <v>4109.48</v>
      </c>
      <c r="L27" s="237">
        <v>4109.48</v>
      </c>
      <c r="M27" s="237"/>
      <c r="N27" s="237"/>
      <c r="O27" s="237"/>
      <c r="P27" s="237"/>
      <c r="Q27" s="237"/>
      <c r="R27" s="169">
        <f t="shared" si="1"/>
        <v>0</v>
      </c>
      <c r="S27" s="169">
        <f t="shared" si="2"/>
        <v>4109.48</v>
      </c>
      <c r="U27" s="230">
        <f t="shared" si="0"/>
        <v>4109.48</v>
      </c>
    </row>
    <row r="28" spans="1:21" ht="15">
      <c r="A28" s="241"/>
      <c r="B28" s="146"/>
      <c r="C28" s="305"/>
      <c r="D28" s="247"/>
      <c r="E28" s="310"/>
      <c r="F28" s="288"/>
      <c r="G28" s="274"/>
      <c r="H28" s="236">
        <v>69191</v>
      </c>
      <c r="I28" s="170">
        <v>42998</v>
      </c>
      <c r="J28" s="237">
        <v>1696.73</v>
      </c>
      <c r="K28" s="237">
        <v>1696.73</v>
      </c>
      <c r="L28" s="237">
        <v>1696.73</v>
      </c>
      <c r="M28" s="237"/>
      <c r="N28" s="237"/>
      <c r="O28" s="237"/>
      <c r="P28" s="237"/>
      <c r="Q28" s="237"/>
      <c r="R28" s="169">
        <f t="shared" si="1"/>
        <v>0</v>
      </c>
      <c r="S28" s="169">
        <f t="shared" si="2"/>
        <v>1696.73</v>
      </c>
      <c r="U28" s="230">
        <f t="shared" si="0"/>
        <v>1696.73</v>
      </c>
    </row>
    <row r="29" spans="1:21" ht="15">
      <c r="A29" s="241"/>
      <c r="B29" s="146"/>
      <c r="C29" s="305"/>
      <c r="D29" s="247"/>
      <c r="E29" s="310"/>
      <c r="F29" s="288"/>
      <c r="G29" s="274"/>
      <c r="H29" s="236">
        <v>69192</v>
      </c>
      <c r="I29" s="170">
        <v>42998</v>
      </c>
      <c r="J29" s="237">
        <v>10064.75</v>
      </c>
      <c r="K29" s="237">
        <v>10064.75</v>
      </c>
      <c r="L29" s="237">
        <v>10064.75</v>
      </c>
      <c r="M29" s="237"/>
      <c r="N29" s="237"/>
      <c r="O29" s="237"/>
      <c r="P29" s="237"/>
      <c r="Q29" s="237"/>
      <c r="R29" s="169">
        <v>0</v>
      </c>
      <c r="S29" s="237">
        <v>10064.75</v>
      </c>
      <c r="U29" s="230">
        <f t="shared" si="0"/>
        <v>10064.75</v>
      </c>
    </row>
    <row r="30" spans="1:21" ht="15">
      <c r="A30" s="241"/>
      <c r="B30" s="146"/>
      <c r="C30" s="305"/>
      <c r="D30" s="247"/>
      <c r="E30" s="310"/>
      <c r="F30" s="288"/>
      <c r="G30" s="274"/>
      <c r="H30" s="236">
        <v>69225</v>
      </c>
      <c r="I30" s="170">
        <v>43004</v>
      </c>
      <c r="J30" s="237">
        <v>409.44</v>
      </c>
      <c r="K30" s="237">
        <v>409.44</v>
      </c>
      <c r="L30" s="237">
        <v>409.44</v>
      </c>
      <c r="M30" s="237"/>
      <c r="N30" s="237"/>
      <c r="O30" s="237"/>
      <c r="P30" s="237"/>
      <c r="Q30" s="237"/>
      <c r="R30" s="169">
        <f aca="true" t="shared" si="3" ref="R30:R35">J30-O30-P30-S30</f>
        <v>0</v>
      </c>
      <c r="S30" s="237">
        <v>409.44</v>
      </c>
      <c r="U30" s="230">
        <f t="shared" si="0"/>
        <v>409.44</v>
      </c>
    </row>
    <row r="31" spans="1:21" ht="15">
      <c r="A31" s="241"/>
      <c r="B31" s="146"/>
      <c r="C31" s="305"/>
      <c r="D31" s="247"/>
      <c r="E31" s="310"/>
      <c r="F31" s="288"/>
      <c r="G31" s="274"/>
      <c r="H31" s="236">
        <v>69226</v>
      </c>
      <c r="I31" s="170">
        <v>43004</v>
      </c>
      <c r="J31" s="237">
        <v>2950.54</v>
      </c>
      <c r="K31" s="237">
        <v>2950.54</v>
      </c>
      <c r="L31" s="237">
        <v>2950.54</v>
      </c>
      <c r="M31" s="237"/>
      <c r="N31" s="237"/>
      <c r="O31" s="237"/>
      <c r="P31" s="237"/>
      <c r="Q31" s="237"/>
      <c r="R31" s="169">
        <f t="shared" si="3"/>
        <v>0</v>
      </c>
      <c r="S31" s="237">
        <v>2950.54</v>
      </c>
      <c r="T31" t="s">
        <v>104</v>
      </c>
      <c r="U31" s="230">
        <f t="shared" si="0"/>
        <v>2950.54</v>
      </c>
    </row>
    <row r="32" spans="1:21" ht="15">
      <c r="A32" s="241"/>
      <c r="B32" s="146"/>
      <c r="C32" s="305"/>
      <c r="D32" s="247"/>
      <c r="E32" s="310"/>
      <c r="F32" s="288"/>
      <c r="G32" s="274"/>
      <c r="H32" s="236">
        <v>69227</v>
      </c>
      <c r="I32" s="170">
        <v>43004</v>
      </c>
      <c r="J32" s="237">
        <v>10611.41</v>
      </c>
      <c r="K32" s="237">
        <v>10611.41</v>
      </c>
      <c r="L32" s="237">
        <v>10611.41</v>
      </c>
      <c r="M32" s="237"/>
      <c r="N32" s="237"/>
      <c r="O32" s="237"/>
      <c r="P32" s="237"/>
      <c r="Q32" s="237"/>
      <c r="R32" s="169">
        <f t="shared" si="3"/>
        <v>0</v>
      </c>
      <c r="S32" s="169">
        <f>K32-P32-Q32-T32</f>
        <v>10611.41</v>
      </c>
      <c r="U32" s="230">
        <f t="shared" si="0"/>
        <v>10611.41</v>
      </c>
    </row>
    <row r="33" spans="1:21" ht="15">
      <c r="A33" s="241"/>
      <c r="B33" s="146"/>
      <c r="C33" s="305"/>
      <c r="D33" s="247"/>
      <c r="E33" s="310"/>
      <c r="F33" s="288"/>
      <c r="G33" s="274"/>
      <c r="H33" s="236">
        <v>69249</v>
      </c>
      <c r="I33" s="170">
        <v>43005</v>
      </c>
      <c r="J33" s="237">
        <v>1245.86</v>
      </c>
      <c r="K33" s="237">
        <v>1245.86</v>
      </c>
      <c r="L33" s="237">
        <v>1245.86</v>
      </c>
      <c r="M33" s="237"/>
      <c r="N33" s="237"/>
      <c r="O33" s="237"/>
      <c r="P33" s="237"/>
      <c r="Q33" s="237"/>
      <c r="R33" s="169">
        <f t="shared" si="3"/>
        <v>0</v>
      </c>
      <c r="S33" s="169">
        <f>K33-P33-Q33-T33</f>
        <v>1245.86</v>
      </c>
      <c r="U33" s="230">
        <f t="shared" si="0"/>
        <v>1245.86</v>
      </c>
    </row>
    <row r="34" spans="1:21" ht="15">
      <c r="A34" s="241"/>
      <c r="B34" s="146"/>
      <c r="C34" s="305"/>
      <c r="D34" s="247"/>
      <c r="E34" s="310"/>
      <c r="F34" s="288"/>
      <c r="G34" s="274"/>
      <c r="H34" s="236">
        <v>69250</v>
      </c>
      <c r="I34" s="170">
        <v>43005</v>
      </c>
      <c r="J34" s="237">
        <v>12432.09</v>
      </c>
      <c r="K34" s="237">
        <v>12432.09</v>
      </c>
      <c r="L34" s="237">
        <v>12432.09</v>
      </c>
      <c r="M34" s="237"/>
      <c r="N34" s="237"/>
      <c r="O34" s="237"/>
      <c r="P34" s="237"/>
      <c r="Q34" s="237"/>
      <c r="R34" s="169">
        <f t="shared" si="3"/>
        <v>0</v>
      </c>
      <c r="S34" s="169">
        <f>K34-P34-Q34-T34</f>
        <v>12432.09</v>
      </c>
      <c r="U34" s="230">
        <f t="shared" si="0"/>
        <v>12432.09</v>
      </c>
    </row>
    <row r="35" spans="1:21" ht="15">
      <c r="A35" s="241"/>
      <c r="B35" s="146"/>
      <c r="C35" s="305"/>
      <c r="D35" s="247"/>
      <c r="E35" s="310"/>
      <c r="F35" s="288"/>
      <c r="G35" s="274"/>
      <c r="H35" s="236">
        <v>69303</v>
      </c>
      <c r="I35" s="170">
        <v>43007</v>
      </c>
      <c r="J35" s="237">
        <v>2310.97</v>
      </c>
      <c r="K35" s="237">
        <v>2310.97</v>
      </c>
      <c r="L35" s="237">
        <v>2310.97</v>
      </c>
      <c r="M35" s="237"/>
      <c r="N35" s="237"/>
      <c r="O35" s="237"/>
      <c r="P35" s="237"/>
      <c r="Q35" s="237"/>
      <c r="R35" s="169">
        <f t="shared" si="3"/>
        <v>0</v>
      </c>
      <c r="S35" s="169">
        <f>K35-P35-Q35-T35</f>
        <v>2310.97</v>
      </c>
      <c r="U35" s="230">
        <f t="shared" si="0"/>
        <v>2310.97</v>
      </c>
    </row>
    <row r="36" spans="1:21" ht="15">
      <c r="A36" s="242"/>
      <c r="B36" s="152" t="s">
        <v>13</v>
      </c>
      <c r="C36" s="255"/>
      <c r="D36" s="257"/>
      <c r="E36" s="311"/>
      <c r="F36" s="285"/>
      <c r="G36" s="275"/>
      <c r="H36" s="168"/>
      <c r="I36" s="235"/>
      <c r="J36" s="234">
        <f aca="true" t="shared" si="4" ref="J36:T36">SUM(J8:J35)</f>
        <v>121101.5</v>
      </c>
      <c r="K36" s="234">
        <f t="shared" si="4"/>
        <v>121101.5</v>
      </c>
      <c r="L36" s="234">
        <f t="shared" si="4"/>
        <v>63539.64</v>
      </c>
      <c r="M36" s="234">
        <f t="shared" si="4"/>
        <v>57561.86000000001</v>
      </c>
      <c r="N36" s="234">
        <f t="shared" si="4"/>
        <v>4115.85</v>
      </c>
      <c r="O36" s="234">
        <f t="shared" si="4"/>
        <v>0</v>
      </c>
      <c r="P36" s="234">
        <f t="shared" si="4"/>
        <v>0</v>
      </c>
      <c r="Q36" s="234">
        <f t="shared" si="4"/>
        <v>0</v>
      </c>
      <c r="R36" s="234">
        <f t="shared" si="4"/>
        <v>59904.40000000001</v>
      </c>
      <c r="S36" s="234">
        <f t="shared" si="4"/>
        <v>57081.25</v>
      </c>
      <c r="T36" s="193">
        <f t="shared" si="4"/>
        <v>0</v>
      </c>
      <c r="U36" s="231">
        <f t="shared" si="0"/>
        <v>116985.65000000001</v>
      </c>
    </row>
    <row r="37" spans="1:21" ht="15">
      <c r="A37" s="154"/>
      <c r="B37" s="153"/>
      <c r="C37" s="151"/>
      <c r="D37" s="123"/>
      <c r="E37" s="122"/>
      <c r="F37" s="121"/>
      <c r="G37" s="120"/>
      <c r="H37" s="236">
        <v>2400252</v>
      </c>
      <c r="I37" s="235">
        <v>42978</v>
      </c>
      <c r="J37" s="237">
        <v>37881.66</v>
      </c>
      <c r="K37" s="237">
        <v>37881.66</v>
      </c>
      <c r="L37" s="237">
        <v>37881.66</v>
      </c>
      <c r="M37" s="237"/>
      <c r="N37" s="237"/>
      <c r="O37" s="237"/>
      <c r="P37" s="237"/>
      <c r="Q37" s="237"/>
      <c r="R37" s="169">
        <f aca="true" t="shared" si="5" ref="R37:R50">J37-O37-P37-S37</f>
        <v>37881.66</v>
      </c>
      <c r="S37" s="237"/>
      <c r="U37" s="230">
        <f t="shared" si="0"/>
        <v>37881.66</v>
      </c>
    </row>
    <row r="38" spans="1:21" ht="15">
      <c r="A38" s="212"/>
      <c r="B38" s="209"/>
      <c r="C38" s="149"/>
      <c r="D38" s="139"/>
      <c r="E38" s="210"/>
      <c r="F38" s="138"/>
      <c r="G38" s="207"/>
      <c r="H38" s="168">
        <v>2400255</v>
      </c>
      <c r="I38" s="235">
        <v>42978</v>
      </c>
      <c r="J38" s="169">
        <v>170.33</v>
      </c>
      <c r="K38" s="169">
        <v>170.33</v>
      </c>
      <c r="L38" s="169"/>
      <c r="M38" s="169">
        <v>170.33</v>
      </c>
      <c r="N38" s="169"/>
      <c r="O38" s="169"/>
      <c r="P38" s="169"/>
      <c r="Q38" s="169"/>
      <c r="R38" s="169">
        <f t="shared" si="5"/>
        <v>170.33</v>
      </c>
      <c r="S38" s="169">
        <v>0</v>
      </c>
      <c r="U38" s="230">
        <f t="shared" si="0"/>
        <v>170.33</v>
      </c>
    </row>
    <row r="39" spans="1:21" ht="15">
      <c r="A39" s="242">
        <v>2</v>
      </c>
      <c r="B39" s="307" t="s">
        <v>85</v>
      </c>
      <c r="C39" s="305"/>
      <c r="D39" s="247"/>
      <c r="E39" s="274"/>
      <c r="F39" s="288"/>
      <c r="G39" s="291"/>
      <c r="H39" s="168">
        <v>2400258</v>
      </c>
      <c r="I39" s="235">
        <v>42978</v>
      </c>
      <c r="J39" s="169">
        <v>7410.06</v>
      </c>
      <c r="K39" s="169">
        <v>7410.06</v>
      </c>
      <c r="L39" s="169">
        <v>7410.06</v>
      </c>
      <c r="M39" s="169"/>
      <c r="N39" s="169"/>
      <c r="O39" s="169"/>
      <c r="P39" s="169"/>
      <c r="Q39" s="169"/>
      <c r="R39" s="169">
        <f t="shared" si="5"/>
        <v>7410.06</v>
      </c>
      <c r="S39" s="169"/>
      <c r="U39" s="230">
        <f t="shared" si="0"/>
        <v>7410.06</v>
      </c>
    </row>
    <row r="40" spans="1:21" ht="15">
      <c r="A40" s="242"/>
      <c r="B40" s="307"/>
      <c r="C40" s="305"/>
      <c r="D40" s="247"/>
      <c r="E40" s="274"/>
      <c r="F40" s="288"/>
      <c r="G40" s="291"/>
      <c r="H40" s="168">
        <v>2400254</v>
      </c>
      <c r="I40" s="235">
        <v>42978</v>
      </c>
      <c r="J40" s="169">
        <v>387.64</v>
      </c>
      <c r="K40" s="169">
        <v>387.64</v>
      </c>
      <c r="L40" s="169"/>
      <c r="M40" s="169">
        <v>387.64</v>
      </c>
      <c r="N40" s="169"/>
      <c r="O40" s="169"/>
      <c r="P40" s="169"/>
      <c r="Q40" s="169"/>
      <c r="R40" s="169">
        <f t="shared" si="5"/>
        <v>387.64</v>
      </c>
      <c r="S40" s="169">
        <v>0</v>
      </c>
      <c r="U40" s="230">
        <f t="shared" si="0"/>
        <v>387.64</v>
      </c>
    </row>
    <row r="41" spans="1:21" ht="15">
      <c r="A41" s="242"/>
      <c r="B41" s="307"/>
      <c r="C41" s="305"/>
      <c r="D41" s="247"/>
      <c r="E41" s="274"/>
      <c r="F41" s="288"/>
      <c r="G41" s="291"/>
      <c r="H41" s="168">
        <v>2400253</v>
      </c>
      <c r="I41" s="235">
        <v>42978</v>
      </c>
      <c r="J41" s="169">
        <v>3595.75</v>
      </c>
      <c r="K41" s="169">
        <v>3595.75</v>
      </c>
      <c r="L41" s="169"/>
      <c r="M41" s="169">
        <v>3595.75</v>
      </c>
      <c r="N41" s="169"/>
      <c r="O41" s="169"/>
      <c r="P41" s="169"/>
      <c r="Q41" s="169"/>
      <c r="R41" s="169">
        <f t="shared" si="5"/>
        <v>3595.75</v>
      </c>
      <c r="S41" s="169">
        <v>0</v>
      </c>
      <c r="U41" s="230">
        <f t="shared" si="0"/>
        <v>3595.75</v>
      </c>
    </row>
    <row r="42" spans="1:21" ht="15">
      <c r="A42" s="242"/>
      <c r="B42" s="307"/>
      <c r="C42" s="305"/>
      <c r="D42" s="247"/>
      <c r="E42" s="274"/>
      <c r="F42" s="288"/>
      <c r="G42" s="291"/>
      <c r="H42" s="168">
        <v>2400251</v>
      </c>
      <c r="I42" s="235">
        <v>42978</v>
      </c>
      <c r="J42" s="169">
        <v>18082.3</v>
      </c>
      <c r="K42" s="169">
        <v>18082.3</v>
      </c>
      <c r="L42" s="169"/>
      <c r="M42" s="169">
        <v>18082.3</v>
      </c>
      <c r="N42" s="169"/>
      <c r="O42" s="169"/>
      <c r="P42" s="169"/>
      <c r="Q42" s="169"/>
      <c r="R42" s="169">
        <f t="shared" si="5"/>
        <v>18082.3</v>
      </c>
      <c r="S42" s="169">
        <v>0</v>
      </c>
      <c r="U42" s="230">
        <f t="shared" si="0"/>
        <v>18082.3</v>
      </c>
    </row>
    <row r="43" spans="1:21" ht="15">
      <c r="A43" s="242"/>
      <c r="B43" s="307"/>
      <c r="C43" s="305"/>
      <c r="D43" s="247"/>
      <c r="E43" s="274"/>
      <c r="F43" s="288"/>
      <c r="G43" s="291"/>
      <c r="H43" s="168">
        <v>2400257</v>
      </c>
      <c r="I43" s="235">
        <v>42978</v>
      </c>
      <c r="J43" s="169">
        <v>4940.04</v>
      </c>
      <c r="K43" s="169">
        <v>4940.04</v>
      </c>
      <c r="L43" s="169"/>
      <c r="M43" s="169">
        <v>4940.04</v>
      </c>
      <c r="N43" s="169"/>
      <c r="O43" s="169"/>
      <c r="P43" s="169"/>
      <c r="Q43" s="169"/>
      <c r="R43" s="169">
        <f t="shared" si="5"/>
        <v>4940.04</v>
      </c>
      <c r="S43" s="169">
        <v>0</v>
      </c>
      <c r="U43" s="230">
        <f t="shared" si="0"/>
        <v>4940.04</v>
      </c>
    </row>
    <row r="44" spans="1:21" ht="15">
      <c r="A44" s="242"/>
      <c r="B44" s="307"/>
      <c r="C44" s="305"/>
      <c r="D44" s="247"/>
      <c r="E44" s="274"/>
      <c r="F44" s="288"/>
      <c r="G44" s="291"/>
      <c r="H44" s="168">
        <v>2400262</v>
      </c>
      <c r="I44" s="235">
        <v>42978</v>
      </c>
      <c r="J44" s="169">
        <v>4516.97</v>
      </c>
      <c r="K44" s="169">
        <v>4516.97</v>
      </c>
      <c r="L44" s="169"/>
      <c r="M44" s="169">
        <v>4516.97</v>
      </c>
      <c r="N44" s="169"/>
      <c r="O44" s="169"/>
      <c r="P44" s="169"/>
      <c r="Q44" s="169"/>
      <c r="R44" s="169">
        <f t="shared" si="5"/>
        <v>4516.97</v>
      </c>
      <c r="S44" s="169">
        <v>0</v>
      </c>
      <c r="U44" s="230">
        <f t="shared" si="0"/>
        <v>4516.97</v>
      </c>
    </row>
    <row r="45" spans="1:21" ht="15">
      <c r="A45" s="242"/>
      <c r="B45" s="307"/>
      <c r="C45" s="305"/>
      <c r="D45" s="247"/>
      <c r="E45" s="274"/>
      <c r="F45" s="288"/>
      <c r="G45" s="291"/>
      <c r="H45" s="168">
        <v>2400261</v>
      </c>
      <c r="I45" s="235">
        <v>42978</v>
      </c>
      <c r="J45" s="169">
        <v>1129.24</v>
      </c>
      <c r="K45" s="169">
        <v>1129.24</v>
      </c>
      <c r="L45" s="169"/>
      <c r="M45" s="169">
        <v>1129.24</v>
      </c>
      <c r="N45" s="169"/>
      <c r="O45" s="169"/>
      <c r="P45" s="169"/>
      <c r="Q45" s="169"/>
      <c r="R45" s="169">
        <f t="shared" si="5"/>
        <v>1129.24</v>
      </c>
      <c r="S45" s="169">
        <v>0</v>
      </c>
      <c r="U45" s="230">
        <f t="shared" si="0"/>
        <v>1129.24</v>
      </c>
    </row>
    <row r="46" spans="1:21" ht="15">
      <c r="A46" s="242"/>
      <c r="B46" s="307"/>
      <c r="C46" s="305"/>
      <c r="D46" s="247"/>
      <c r="E46" s="274"/>
      <c r="F46" s="288"/>
      <c r="G46" s="291"/>
      <c r="H46" s="168">
        <v>2400260</v>
      </c>
      <c r="I46" s="235">
        <v>42978</v>
      </c>
      <c r="J46" s="169">
        <v>1119.99</v>
      </c>
      <c r="K46" s="169">
        <v>1119.99</v>
      </c>
      <c r="L46" s="169"/>
      <c r="M46" s="169">
        <v>1119.99</v>
      </c>
      <c r="N46" s="169"/>
      <c r="O46" s="169"/>
      <c r="P46" s="169"/>
      <c r="Q46" s="169"/>
      <c r="R46" s="169">
        <f t="shared" si="5"/>
        <v>1119.99</v>
      </c>
      <c r="S46" s="169">
        <v>0</v>
      </c>
      <c r="U46" s="230">
        <f t="shared" si="0"/>
        <v>1119.99</v>
      </c>
    </row>
    <row r="47" spans="1:21" ht="15">
      <c r="A47" s="242"/>
      <c r="B47" s="307"/>
      <c r="C47" s="305"/>
      <c r="D47" s="247"/>
      <c r="E47" s="274"/>
      <c r="F47" s="288"/>
      <c r="G47" s="291"/>
      <c r="H47" s="168">
        <v>2400259</v>
      </c>
      <c r="I47" s="235">
        <v>42978</v>
      </c>
      <c r="J47" s="169">
        <v>4516.97</v>
      </c>
      <c r="K47" s="169">
        <v>4516.97</v>
      </c>
      <c r="L47" s="169"/>
      <c r="M47" s="169">
        <v>4516.97</v>
      </c>
      <c r="N47" s="169"/>
      <c r="O47" s="169"/>
      <c r="P47" s="169"/>
      <c r="Q47" s="169"/>
      <c r="R47" s="169">
        <f t="shared" si="5"/>
        <v>4516.97</v>
      </c>
      <c r="S47" s="169">
        <v>0</v>
      </c>
      <c r="U47" s="230">
        <f t="shared" si="0"/>
        <v>4516.97</v>
      </c>
    </row>
    <row r="48" spans="1:21" ht="15">
      <c r="A48" s="242"/>
      <c r="B48" s="307"/>
      <c r="C48" s="305"/>
      <c r="D48" s="247"/>
      <c r="E48" s="274"/>
      <c r="F48" s="288"/>
      <c r="G48" s="291"/>
      <c r="H48" s="168">
        <v>2400263</v>
      </c>
      <c r="I48" s="235">
        <v>42978</v>
      </c>
      <c r="J48" s="169">
        <v>1119.99</v>
      </c>
      <c r="K48" s="169">
        <v>1119.99</v>
      </c>
      <c r="L48" s="169"/>
      <c r="M48" s="169">
        <v>1119.99</v>
      </c>
      <c r="N48" s="169"/>
      <c r="O48" s="169"/>
      <c r="P48" s="169"/>
      <c r="Q48" s="169"/>
      <c r="R48" s="169">
        <f t="shared" si="5"/>
        <v>1119.99</v>
      </c>
      <c r="S48" s="169">
        <v>0</v>
      </c>
      <c r="U48" s="230">
        <f t="shared" si="0"/>
        <v>1119.99</v>
      </c>
    </row>
    <row r="49" spans="1:21" ht="15">
      <c r="A49" s="242"/>
      <c r="B49" s="307"/>
      <c r="C49" s="305"/>
      <c r="D49" s="247"/>
      <c r="E49" s="274"/>
      <c r="F49" s="288"/>
      <c r="G49" s="291"/>
      <c r="H49" s="168">
        <v>1200331</v>
      </c>
      <c r="I49" s="235">
        <v>42978</v>
      </c>
      <c r="J49" s="169">
        <v>2343.02</v>
      </c>
      <c r="K49" s="169">
        <v>2343.02</v>
      </c>
      <c r="L49" s="169"/>
      <c r="M49" s="169">
        <v>2343.02</v>
      </c>
      <c r="N49" s="169"/>
      <c r="O49" s="169"/>
      <c r="P49" s="169"/>
      <c r="Q49" s="169"/>
      <c r="R49" s="169">
        <f t="shared" si="5"/>
        <v>2343.02</v>
      </c>
      <c r="S49" s="169">
        <v>0</v>
      </c>
      <c r="U49" s="230">
        <f t="shared" si="0"/>
        <v>2343.02</v>
      </c>
    </row>
    <row r="50" spans="1:21" ht="15">
      <c r="A50" s="242"/>
      <c r="B50" s="307"/>
      <c r="C50" s="305"/>
      <c r="D50" s="247"/>
      <c r="E50" s="274"/>
      <c r="F50" s="288"/>
      <c r="G50" s="291"/>
      <c r="H50" s="236">
        <v>2400256</v>
      </c>
      <c r="I50" s="235">
        <v>42978</v>
      </c>
      <c r="J50" s="237">
        <v>41883.59</v>
      </c>
      <c r="K50" s="237">
        <v>41883.59</v>
      </c>
      <c r="L50" s="237">
        <v>41883.59</v>
      </c>
      <c r="M50" s="237"/>
      <c r="N50" s="237"/>
      <c r="O50" s="237"/>
      <c r="P50" s="237"/>
      <c r="Q50" s="237"/>
      <c r="R50" s="169">
        <f t="shared" si="5"/>
        <v>41883.59</v>
      </c>
      <c r="S50" s="237"/>
      <c r="U50" s="230">
        <f t="shared" si="0"/>
        <v>41883.59</v>
      </c>
    </row>
    <row r="51" spans="1:21" ht="15">
      <c r="A51" s="242"/>
      <c r="B51" s="307"/>
      <c r="C51" s="305"/>
      <c r="D51" s="247"/>
      <c r="E51" s="274"/>
      <c r="F51" s="288"/>
      <c r="G51" s="291"/>
      <c r="H51" s="168">
        <v>62660176</v>
      </c>
      <c r="I51" s="235">
        <v>42978</v>
      </c>
      <c r="J51" s="237">
        <v>1131.56</v>
      </c>
      <c r="K51" s="237">
        <v>1131.56</v>
      </c>
      <c r="L51" s="237">
        <v>1131.56</v>
      </c>
      <c r="M51" s="237"/>
      <c r="N51" s="237"/>
      <c r="O51" s="237"/>
      <c r="P51" s="237"/>
      <c r="Q51" s="237"/>
      <c r="R51" s="237">
        <v>1131.56</v>
      </c>
      <c r="S51" s="237"/>
      <c r="U51" s="230">
        <f t="shared" si="0"/>
        <v>1131.56</v>
      </c>
    </row>
    <row r="52" spans="1:21" ht="15">
      <c r="A52" s="242"/>
      <c r="B52" s="307"/>
      <c r="C52" s="305"/>
      <c r="D52" s="247"/>
      <c r="E52" s="274"/>
      <c r="F52" s="288"/>
      <c r="G52" s="291"/>
      <c r="H52" s="168">
        <v>2400269</v>
      </c>
      <c r="I52" s="235">
        <v>43007</v>
      </c>
      <c r="J52" s="237">
        <v>387.64</v>
      </c>
      <c r="K52" s="237">
        <v>387.64</v>
      </c>
      <c r="L52" s="237">
        <v>387.64</v>
      </c>
      <c r="M52" s="237"/>
      <c r="N52" s="237"/>
      <c r="O52" s="237"/>
      <c r="P52" s="237"/>
      <c r="Q52" s="237"/>
      <c r="R52" s="169">
        <f aca="true" t="shared" si="6" ref="R52:R61">J52-O52-P52-S52</f>
        <v>0</v>
      </c>
      <c r="S52" s="169">
        <f aca="true" t="shared" si="7" ref="S52:S61">K52-P52-Q52-T52</f>
        <v>387.64</v>
      </c>
      <c r="U52" s="230">
        <f t="shared" si="0"/>
        <v>387.64</v>
      </c>
    </row>
    <row r="53" spans="1:21" ht="15">
      <c r="A53" s="242"/>
      <c r="B53" s="307"/>
      <c r="C53" s="305"/>
      <c r="D53" s="247"/>
      <c r="E53" s="274"/>
      <c r="F53" s="288"/>
      <c r="G53" s="291"/>
      <c r="H53" s="168">
        <v>2400268</v>
      </c>
      <c r="I53" s="235">
        <v>43007</v>
      </c>
      <c r="J53" s="237">
        <v>3595.75</v>
      </c>
      <c r="K53" s="237">
        <v>3595.75</v>
      </c>
      <c r="L53" s="237">
        <v>3595.75</v>
      </c>
      <c r="M53" s="237"/>
      <c r="N53" s="237"/>
      <c r="O53" s="237"/>
      <c r="P53" s="237"/>
      <c r="Q53" s="237"/>
      <c r="R53" s="169">
        <f t="shared" si="6"/>
        <v>0</v>
      </c>
      <c r="S53" s="169">
        <f t="shared" si="7"/>
        <v>3595.75</v>
      </c>
      <c r="U53" s="230">
        <f t="shared" si="0"/>
        <v>3595.75</v>
      </c>
    </row>
    <row r="54" spans="1:21" ht="15">
      <c r="A54" s="242"/>
      <c r="B54" s="307"/>
      <c r="C54" s="305"/>
      <c r="D54" s="247"/>
      <c r="E54" s="274"/>
      <c r="F54" s="288"/>
      <c r="G54" s="291"/>
      <c r="H54" s="168">
        <v>2400264</v>
      </c>
      <c r="I54" s="235">
        <v>43007</v>
      </c>
      <c r="J54" s="237">
        <v>15677.75</v>
      </c>
      <c r="K54" s="237">
        <v>15677.75</v>
      </c>
      <c r="L54" s="237">
        <v>15677.75</v>
      </c>
      <c r="M54" s="237"/>
      <c r="N54" s="237"/>
      <c r="O54" s="237"/>
      <c r="P54" s="237"/>
      <c r="Q54" s="237"/>
      <c r="R54" s="169">
        <f t="shared" si="6"/>
        <v>0</v>
      </c>
      <c r="S54" s="169">
        <f t="shared" si="7"/>
        <v>15677.75</v>
      </c>
      <c r="U54" s="230">
        <f t="shared" si="0"/>
        <v>15677.75</v>
      </c>
    </row>
    <row r="55" spans="1:21" ht="15">
      <c r="A55" s="242"/>
      <c r="B55" s="307"/>
      <c r="C55" s="305"/>
      <c r="D55" s="247"/>
      <c r="E55" s="274"/>
      <c r="F55" s="288"/>
      <c r="G55" s="291"/>
      <c r="H55" s="168">
        <v>2400272</v>
      </c>
      <c r="I55" s="235">
        <v>43007</v>
      </c>
      <c r="J55" s="237">
        <v>253.7</v>
      </c>
      <c r="K55" s="237">
        <v>253.7</v>
      </c>
      <c r="L55" s="237">
        <v>253.7</v>
      </c>
      <c r="M55" s="237"/>
      <c r="N55" s="237"/>
      <c r="O55" s="237"/>
      <c r="P55" s="237"/>
      <c r="Q55" s="237"/>
      <c r="R55" s="169">
        <f t="shared" si="6"/>
        <v>0</v>
      </c>
      <c r="S55" s="169">
        <f t="shared" si="7"/>
        <v>253.7</v>
      </c>
      <c r="U55" s="230">
        <f t="shared" si="0"/>
        <v>253.7</v>
      </c>
    </row>
    <row r="56" spans="1:21" ht="15">
      <c r="A56" s="242"/>
      <c r="B56" s="307"/>
      <c r="C56" s="305"/>
      <c r="D56" s="247"/>
      <c r="E56" s="274"/>
      <c r="F56" s="288"/>
      <c r="G56" s="291"/>
      <c r="H56" s="168">
        <v>2400266</v>
      </c>
      <c r="I56" s="235">
        <v>43007</v>
      </c>
      <c r="J56" s="237">
        <v>1477.57</v>
      </c>
      <c r="K56" s="237">
        <v>1477.57</v>
      </c>
      <c r="L56" s="237">
        <v>1477.57</v>
      </c>
      <c r="M56" s="237"/>
      <c r="N56" s="237"/>
      <c r="O56" s="237"/>
      <c r="P56" s="237"/>
      <c r="Q56" s="237"/>
      <c r="R56" s="169">
        <f t="shared" si="6"/>
        <v>0</v>
      </c>
      <c r="S56" s="169">
        <f t="shared" si="7"/>
        <v>1477.57</v>
      </c>
      <c r="U56" s="230">
        <f t="shared" si="0"/>
        <v>1477.57</v>
      </c>
    </row>
    <row r="57" spans="1:21" ht="15">
      <c r="A57" s="242"/>
      <c r="B57" s="307"/>
      <c r="C57" s="305"/>
      <c r="D57" s="247"/>
      <c r="E57" s="274"/>
      <c r="F57" s="288"/>
      <c r="G57" s="291"/>
      <c r="H57" s="168">
        <v>2400270</v>
      </c>
      <c r="I57" s="235">
        <v>43007</v>
      </c>
      <c r="J57" s="237">
        <v>9033.94</v>
      </c>
      <c r="K57" s="237">
        <v>9033.94</v>
      </c>
      <c r="L57" s="237">
        <v>9033.94</v>
      </c>
      <c r="M57" s="237"/>
      <c r="N57" s="237"/>
      <c r="O57" s="237"/>
      <c r="P57" s="237"/>
      <c r="Q57" s="237"/>
      <c r="R57" s="169">
        <f t="shared" si="6"/>
        <v>0</v>
      </c>
      <c r="S57" s="169">
        <f t="shared" si="7"/>
        <v>9033.94</v>
      </c>
      <c r="U57" s="230">
        <f t="shared" si="0"/>
        <v>9033.94</v>
      </c>
    </row>
    <row r="58" spans="1:21" ht="15">
      <c r="A58" s="242"/>
      <c r="B58" s="307"/>
      <c r="C58" s="305"/>
      <c r="D58" s="247"/>
      <c r="E58" s="274"/>
      <c r="F58" s="288"/>
      <c r="G58" s="291"/>
      <c r="H58" s="168">
        <v>2400271</v>
      </c>
      <c r="I58" s="235">
        <v>43007</v>
      </c>
      <c r="J58" s="237">
        <v>4516.97</v>
      </c>
      <c r="K58" s="237">
        <v>4516.97</v>
      </c>
      <c r="L58" s="237">
        <v>4516.97</v>
      </c>
      <c r="M58" s="237"/>
      <c r="N58" s="237"/>
      <c r="O58" s="237"/>
      <c r="P58" s="237"/>
      <c r="Q58" s="237"/>
      <c r="R58" s="169">
        <f t="shared" si="6"/>
        <v>0</v>
      </c>
      <c r="S58" s="169">
        <f t="shared" si="7"/>
        <v>4516.97</v>
      </c>
      <c r="U58" s="230">
        <f t="shared" si="0"/>
        <v>4516.97</v>
      </c>
    </row>
    <row r="59" spans="1:21" ht="15">
      <c r="A59" s="242"/>
      <c r="B59" s="307"/>
      <c r="C59" s="305"/>
      <c r="D59" s="247"/>
      <c r="E59" s="274"/>
      <c r="F59" s="288"/>
      <c r="G59" s="291"/>
      <c r="H59" s="168">
        <v>2400267</v>
      </c>
      <c r="I59" s="235">
        <v>43007</v>
      </c>
      <c r="J59" s="237">
        <v>25303.34</v>
      </c>
      <c r="K59" s="237">
        <v>25303.34</v>
      </c>
      <c r="L59" s="237">
        <v>25303.34</v>
      </c>
      <c r="M59" s="237"/>
      <c r="N59" s="237"/>
      <c r="O59" s="237"/>
      <c r="P59" s="237"/>
      <c r="Q59" s="237"/>
      <c r="R59" s="169">
        <f t="shared" si="6"/>
        <v>0</v>
      </c>
      <c r="S59" s="169">
        <f t="shared" si="7"/>
        <v>25303.34</v>
      </c>
      <c r="U59" s="230">
        <f t="shared" si="0"/>
        <v>25303.34</v>
      </c>
    </row>
    <row r="60" spans="1:21" ht="15">
      <c r="A60" s="242"/>
      <c r="B60" s="307"/>
      <c r="C60" s="305"/>
      <c r="D60" s="247"/>
      <c r="E60" s="274"/>
      <c r="F60" s="288"/>
      <c r="G60" s="291"/>
      <c r="H60" s="236">
        <v>1200337</v>
      </c>
      <c r="I60" s="235">
        <v>43007</v>
      </c>
      <c r="J60" s="237">
        <v>2343.02</v>
      </c>
      <c r="K60" s="237">
        <v>2343.02</v>
      </c>
      <c r="L60" s="237">
        <v>2343.02</v>
      </c>
      <c r="M60" s="237"/>
      <c r="N60" s="237"/>
      <c r="O60" s="237"/>
      <c r="P60" s="237"/>
      <c r="Q60" s="237"/>
      <c r="R60" s="169">
        <f t="shared" si="6"/>
        <v>0</v>
      </c>
      <c r="S60" s="169">
        <f t="shared" si="7"/>
        <v>2343.02</v>
      </c>
      <c r="U60" s="230">
        <f t="shared" si="0"/>
        <v>2343.02</v>
      </c>
    </row>
    <row r="61" spans="1:21" ht="15">
      <c r="A61" s="245"/>
      <c r="B61" s="308"/>
      <c r="C61" s="306"/>
      <c r="D61" s="247"/>
      <c r="E61" s="275"/>
      <c r="F61" s="285"/>
      <c r="G61" s="292"/>
      <c r="H61" s="168">
        <v>2400265</v>
      </c>
      <c r="I61" s="235">
        <v>43007</v>
      </c>
      <c r="J61" s="237">
        <v>39683.82</v>
      </c>
      <c r="K61" s="237">
        <v>39683.82</v>
      </c>
      <c r="L61" s="237">
        <v>39683.82</v>
      </c>
      <c r="M61" s="237"/>
      <c r="N61" s="237"/>
      <c r="O61" s="237"/>
      <c r="P61" s="237"/>
      <c r="Q61" s="237"/>
      <c r="R61" s="169">
        <f t="shared" si="6"/>
        <v>0</v>
      </c>
      <c r="S61" s="169">
        <f t="shared" si="7"/>
        <v>39683.82</v>
      </c>
      <c r="U61" s="230">
        <f t="shared" si="0"/>
        <v>39683.82</v>
      </c>
    </row>
    <row r="62" spans="1:21" ht="15">
      <c r="A62" s="107"/>
      <c r="B62" s="119" t="s">
        <v>13</v>
      </c>
      <c r="C62" s="82"/>
      <c r="D62" s="52"/>
      <c r="E62" s="50"/>
      <c r="F62" s="51"/>
      <c r="G62" s="50"/>
      <c r="H62" s="172"/>
      <c r="I62" s="173"/>
      <c r="J62" s="233">
        <f>SUM(J37:J61)</f>
        <v>232502.61000000002</v>
      </c>
      <c r="K62" s="233">
        <f aca="true" t="shared" si="8" ref="K62:S62">SUM(K37:K61)</f>
        <v>232502.61000000002</v>
      </c>
      <c r="L62" s="233">
        <f t="shared" si="8"/>
        <v>190580.37</v>
      </c>
      <c r="M62" s="233">
        <f t="shared" si="8"/>
        <v>41922.24</v>
      </c>
      <c r="N62" s="233"/>
      <c r="O62" s="233">
        <f t="shared" si="8"/>
        <v>0</v>
      </c>
      <c r="P62" s="233">
        <f t="shared" si="8"/>
        <v>0</v>
      </c>
      <c r="Q62" s="233">
        <f t="shared" si="8"/>
        <v>0</v>
      </c>
      <c r="R62" s="233">
        <f t="shared" si="8"/>
        <v>130229.11000000002</v>
      </c>
      <c r="S62" s="233">
        <f t="shared" si="8"/>
        <v>102273.5</v>
      </c>
      <c r="U62" s="231">
        <f t="shared" si="0"/>
        <v>232502.61000000002</v>
      </c>
    </row>
    <row r="63" spans="1:21" ht="15" customHeight="1">
      <c r="A63" s="248">
        <v>3</v>
      </c>
      <c r="B63" s="250" t="s">
        <v>59</v>
      </c>
      <c r="C63" s="252" t="s">
        <v>35</v>
      </c>
      <c r="D63" s="246">
        <v>214</v>
      </c>
      <c r="E63" s="259" t="s">
        <v>16</v>
      </c>
      <c r="F63" s="259" t="s">
        <v>35</v>
      </c>
      <c r="G63" s="276" t="s">
        <v>58</v>
      </c>
      <c r="H63" s="168">
        <v>320170828</v>
      </c>
      <c r="I63" s="235">
        <v>42968</v>
      </c>
      <c r="J63" s="169">
        <v>19029.06</v>
      </c>
      <c r="K63" s="169">
        <v>19029.06</v>
      </c>
      <c r="L63" s="169"/>
      <c r="M63" s="169">
        <v>19029.06</v>
      </c>
      <c r="N63" s="169"/>
      <c r="O63" s="169"/>
      <c r="P63" s="169"/>
      <c r="Q63" s="169"/>
      <c r="R63" s="169">
        <f aca="true" t="shared" si="9" ref="R63:R69">J63-O63-P63-S63</f>
        <v>19029.06</v>
      </c>
      <c r="S63" s="169">
        <v>0</v>
      </c>
      <c r="U63" s="230">
        <f t="shared" si="0"/>
        <v>19029.06</v>
      </c>
    </row>
    <row r="64" spans="1:21" ht="15">
      <c r="A64" s="249"/>
      <c r="B64" s="251"/>
      <c r="C64" s="253"/>
      <c r="D64" s="242"/>
      <c r="E64" s="260"/>
      <c r="F64" s="260"/>
      <c r="G64" s="277"/>
      <c r="H64" s="168">
        <v>320170899</v>
      </c>
      <c r="I64" s="235">
        <v>42978</v>
      </c>
      <c r="J64" s="169">
        <v>12708.12</v>
      </c>
      <c r="K64" s="169">
        <v>12708.12</v>
      </c>
      <c r="L64" s="169"/>
      <c r="M64" s="169">
        <v>12708.12</v>
      </c>
      <c r="N64" s="169"/>
      <c r="O64" s="169"/>
      <c r="P64" s="169"/>
      <c r="Q64" s="169"/>
      <c r="R64" s="169">
        <f t="shared" si="9"/>
        <v>12708.12</v>
      </c>
      <c r="S64" s="169">
        <v>0</v>
      </c>
      <c r="U64" s="230">
        <f t="shared" si="0"/>
        <v>12708.12</v>
      </c>
    </row>
    <row r="65" spans="1:21" ht="15">
      <c r="A65" s="249"/>
      <c r="B65" s="251"/>
      <c r="C65" s="253"/>
      <c r="D65" s="242"/>
      <c r="E65" s="260"/>
      <c r="F65" s="260"/>
      <c r="G65" s="277"/>
      <c r="H65" s="168">
        <v>320170862</v>
      </c>
      <c r="I65" s="235">
        <v>42978</v>
      </c>
      <c r="J65" s="169">
        <v>1056.4</v>
      </c>
      <c r="K65" s="169">
        <v>1056.4</v>
      </c>
      <c r="L65" s="169"/>
      <c r="M65" s="169">
        <v>1056.4</v>
      </c>
      <c r="N65" s="169"/>
      <c r="O65" s="169"/>
      <c r="P65" s="169"/>
      <c r="Q65" s="169"/>
      <c r="R65" s="169">
        <f t="shared" si="9"/>
        <v>1056.4</v>
      </c>
      <c r="S65" s="169">
        <v>0</v>
      </c>
      <c r="U65" s="230">
        <f t="shared" si="0"/>
        <v>1056.4</v>
      </c>
    </row>
    <row r="66" spans="1:21" ht="15">
      <c r="A66" s="249"/>
      <c r="B66" s="251"/>
      <c r="C66" s="253"/>
      <c r="D66" s="242"/>
      <c r="E66" s="260"/>
      <c r="F66" s="260"/>
      <c r="G66" s="277"/>
      <c r="H66" s="168">
        <v>320170893</v>
      </c>
      <c r="I66" s="235">
        <v>42978</v>
      </c>
      <c r="J66" s="169">
        <v>10719.53</v>
      </c>
      <c r="K66" s="169">
        <v>10719.53</v>
      </c>
      <c r="L66" s="169"/>
      <c r="M66" s="169">
        <v>10719.53</v>
      </c>
      <c r="N66" s="169"/>
      <c r="O66" s="169"/>
      <c r="P66" s="169"/>
      <c r="Q66" s="169"/>
      <c r="R66" s="169">
        <f t="shared" si="9"/>
        <v>10719.53</v>
      </c>
      <c r="S66" s="169">
        <v>0</v>
      </c>
      <c r="U66" s="230">
        <f t="shared" si="0"/>
        <v>10719.53</v>
      </c>
    </row>
    <row r="67" spans="1:21" ht="15">
      <c r="A67" s="249"/>
      <c r="B67" s="251"/>
      <c r="C67" s="253"/>
      <c r="D67" s="242"/>
      <c r="E67" s="260"/>
      <c r="F67" s="260"/>
      <c r="G67" s="277"/>
      <c r="H67" s="168">
        <v>320170982</v>
      </c>
      <c r="I67" s="235">
        <v>43007</v>
      </c>
      <c r="J67" s="237">
        <v>32809.99</v>
      </c>
      <c r="K67" s="237">
        <v>32809.99</v>
      </c>
      <c r="L67" s="237">
        <v>32809.99</v>
      </c>
      <c r="M67" s="237"/>
      <c r="N67" s="237"/>
      <c r="O67" s="237"/>
      <c r="P67" s="237"/>
      <c r="Q67" s="237"/>
      <c r="R67" s="169">
        <f t="shared" si="9"/>
        <v>0</v>
      </c>
      <c r="S67" s="169">
        <f>K67-P67-Q67-T67</f>
        <v>32809.99</v>
      </c>
      <c r="U67" s="230">
        <f t="shared" si="0"/>
        <v>32809.99</v>
      </c>
    </row>
    <row r="68" spans="1:21" ht="15">
      <c r="A68" s="249"/>
      <c r="B68" s="251"/>
      <c r="C68" s="253"/>
      <c r="D68" s="242"/>
      <c r="E68" s="260"/>
      <c r="F68" s="260"/>
      <c r="G68" s="277"/>
      <c r="H68" s="168">
        <v>320171005</v>
      </c>
      <c r="I68" s="235">
        <v>43007</v>
      </c>
      <c r="J68" s="237">
        <v>3411.5</v>
      </c>
      <c r="K68" s="237">
        <v>3411.5</v>
      </c>
      <c r="L68" s="237">
        <v>3411.5</v>
      </c>
      <c r="M68" s="237"/>
      <c r="N68" s="237"/>
      <c r="O68" s="237"/>
      <c r="P68" s="237"/>
      <c r="Q68" s="237"/>
      <c r="R68" s="169">
        <f t="shared" si="9"/>
        <v>0</v>
      </c>
      <c r="S68" s="169">
        <f>K68-P68-Q68-T68</f>
        <v>3411.5</v>
      </c>
      <c r="U68" s="230">
        <f t="shared" si="0"/>
        <v>3411.5</v>
      </c>
    </row>
    <row r="69" spans="1:21" ht="15">
      <c r="A69" s="249"/>
      <c r="B69" s="251"/>
      <c r="C69" s="253"/>
      <c r="D69" s="242"/>
      <c r="E69" s="260"/>
      <c r="F69" s="260"/>
      <c r="G69" s="277"/>
      <c r="H69" s="168">
        <v>320170975</v>
      </c>
      <c r="I69" s="235">
        <v>43007</v>
      </c>
      <c r="J69" s="237">
        <v>1056.4</v>
      </c>
      <c r="K69" s="237">
        <v>1056.4</v>
      </c>
      <c r="L69" s="237">
        <v>1056.4</v>
      </c>
      <c r="M69" s="237"/>
      <c r="N69" s="237"/>
      <c r="O69" s="237"/>
      <c r="P69" s="237"/>
      <c r="Q69" s="237"/>
      <c r="R69" s="169">
        <f t="shared" si="9"/>
        <v>0</v>
      </c>
      <c r="S69" s="169">
        <f>K69-P69-Q69-T69</f>
        <v>1056.4</v>
      </c>
      <c r="U69" s="230">
        <f t="shared" si="0"/>
        <v>1056.4</v>
      </c>
    </row>
    <row r="70" spans="1:21" ht="15">
      <c r="A70" s="249"/>
      <c r="B70" s="251"/>
      <c r="C70" s="253"/>
      <c r="D70" s="242"/>
      <c r="E70" s="260"/>
      <c r="F70" s="260"/>
      <c r="G70" s="277"/>
      <c r="H70" s="236"/>
      <c r="I70" s="168"/>
      <c r="J70" s="237"/>
      <c r="K70" s="237"/>
      <c r="L70" s="237"/>
      <c r="M70" s="237"/>
      <c r="N70" s="237"/>
      <c r="O70" s="237"/>
      <c r="P70" s="237"/>
      <c r="Q70" s="237"/>
      <c r="R70" s="169"/>
      <c r="S70" s="237"/>
      <c r="U70" s="230">
        <f t="shared" si="0"/>
        <v>0</v>
      </c>
    </row>
    <row r="71" spans="1:21" ht="15">
      <c r="A71" s="68"/>
      <c r="B71" s="69" t="s">
        <v>13</v>
      </c>
      <c r="C71" s="73"/>
      <c r="D71" s="72"/>
      <c r="E71" s="65"/>
      <c r="F71" s="66"/>
      <c r="G71" s="65"/>
      <c r="H71" s="174"/>
      <c r="I71" s="175"/>
      <c r="J71" s="195">
        <f>SUM(J63:J69)</f>
        <v>80791</v>
      </c>
      <c r="K71" s="195">
        <f aca="true" t="shared" si="10" ref="K71:S71">SUM(K63:K69)</f>
        <v>80791</v>
      </c>
      <c r="L71" s="195">
        <f t="shared" si="10"/>
        <v>37277.89</v>
      </c>
      <c r="M71" s="195">
        <f t="shared" si="10"/>
        <v>43513.11</v>
      </c>
      <c r="N71" s="195"/>
      <c r="O71" s="195">
        <f t="shared" si="10"/>
        <v>0</v>
      </c>
      <c r="P71" s="195">
        <f t="shared" si="10"/>
        <v>0</v>
      </c>
      <c r="Q71" s="195">
        <f t="shared" si="10"/>
        <v>0</v>
      </c>
      <c r="R71" s="195">
        <f t="shared" si="10"/>
        <v>43513.11</v>
      </c>
      <c r="S71" s="195">
        <f t="shared" si="10"/>
        <v>37277.89</v>
      </c>
      <c r="U71" s="231">
        <f t="shared" si="0"/>
        <v>80791</v>
      </c>
    </row>
    <row r="72" spans="1:21" ht="15" customHeight="1">
      <c r="A72" s="248">
        <v>4</v>
      </c>
      <c r="B72" s="250" t="s">
        <v>57</v>
      </c>
      <c r="C72" s="259" t="s">
        <v>51</v>
      </c>
      <c r="D72" s="261">
        <v>230</v>
      </c>
      <c r="E72" s="278" t="s">
        <v>16</v>
      </c>
      <c r="F72" s="259" t="s">
        <v>51</v>
      </c>
      <c r="G72" s="276" t="s">
        <v>56</v>
      </c>
      <c r="H72" s="168">
        <v>1308</v>
      </c>
      <c r="I72" s="170">
        <v>42978</v>
      </c>
      <c r="J72" s="176">
        <v>1794.6</v>
      </c>
      <c r="K72" s="176">
        <v>1794.6</v>
      </c>
      <c r="L72" s="176"/>
      <c r="M72" s="176">
        <v>1794.6</v>
      </c>
      <c r="N72" s="176"/>
      <c r="O72" s="176"/>
      <c r="P72" s="176"/>
      <c r="Q72" s="176"/>
      <c r="R72" s="169">
        <f>J72-O72-P72-S72</f>
        <v>1794.6</v>
      </c>
      <c r="S72" s="169">
        <v>0</v>
      </c>
      <c r="U72" s="230">
        <f t="shared" si="0"/>
        <v>1794.6</v>
      </c>
    </row>
    <row r="73" spans="1:21" ht="15">
      <c r="A73" s="249"/>
      <c r="B73" s="251"/>
      <c r="C73" s="260"/>
      <c r="D73" s="262"/>
      <c r="E73" s="279"/>
      <c r="F73" s="260"/>
      <c r="G73" s="277"/>
      <c r="H73" s="168">
        <v>1315</v>
      </c>
      <c r="I73" s="235">
        <v>43007</v>
      </c>
      <c r="J73" s="176">
        <v>3888.3</v>
      </c>
      <c r="K73" s="176">
        <v>3888.3</v>
      </c>
      <c r="L73" s="176">
        <v>3888.3</v>
      </c>
      <c r="M73" s="176"/>
      <c r="N73" s="176"/>
      <c r="O73" s="176"/>
      <c r="P73" s="176"/>
      <c r="Q73" s="176"/>
      <c r="R73" s="169">
        <f>J73-O73-P73-S73</f>
        <v>0</v>
      </c>
      <c r="S73" s="169">
        <f>K73-P73-Q73-T73</f>
        <v>3888.3</v>
      </c>
      <c r="U73" s="230">
        <f aca="true" t="shared" si="11" ref="U73:U138">R73+S73</f>
        <v>3888.3</v>
      </c>
    </row>
    <row r="74" spans="1:21" ht="15">
      <c r="A74" s="249"/>
      <c r="B74" s="251"/>
      <c r="C74" s="260"/>
      <c r="D74" s="262"/>
      <c r="E74" s="279"/>
      <c r="F74" s="260"/>
      <c r="G74" s="277"/>
      <c r="H74" s="174">
        <v>1321</v>
      </c>
      <c r="I74" s="235">
        <v>43007</v>
      </c>
      <c r="J74" s="196">
        <v>598.2</v>
      </c>
      <c r="K74" s="196">
        <v>598.2</v>
      </c>
      <c r="L74" s="196">
        <v>598.2</v>
      </c>
      <c r="M74" s="196"/>
      <c r="N74" s="196"/>
      <c r="O74" s="196"/>
      <c r="P74" s="196"/>
      <c r="Q74" s="196"/>
      <c r="R74" s="169">
        <f>J74-O74-P74-S74</f>
        <v>0</v>
      </c>
      <c r="S74" s="169">
        <f>K74-P74-Q74-T74</f>
        <v>598.2</v>
      </c>
      <c r="U74" s="230">
        <f t="shared" si="11"/>
        <v>598.2</v>
      </c>
    </row>
    <row r="75" spans="1:21" ht="15">
      <c r="A75" s="68"/>
      <c r="B75" s="69" t="s">
        <v>13</v>
      </c>
      <c r="C75" s="73"/>
      <c r="D75" s="72"/>
      <c r="E75" s="65"/>
      <c r="F75" s="66"/>
      <c r="G75" s="65"/>
      <c r="H75" s="174"/>
      <c r="I75" s="175"/>
      <c r="J75" s="195">
        <f aca="true" t="shared" si="12" ref="J75:P75">SUM(J72:J74)</f>
        <v>6281.099999999999</v>
      </c>
      <c r="K75" s="195">
        <f t="shared" si="12"/>
        <v>6281.099999999999</v>
      </c>
      <c r="L75" s="195">
        <f t="shared" si="12"/>
        <v>4486.5</v>
      </c>
      <c r="M75" s="195">
        <f t="shared" si="12"/>
        <v>1794.6</v>
      </c>
      <c r="N75" s="195"/>
      <c r="O75" s="195">
        <f t="shared" si="12"/>
        <v>0</v>
      </c>
      <c r="P75" s="195">
        <f t="shared" si="12"/>
        <v>0</v>
      </c>
      <c r="Q75" s="195">
        <v>0</v>
      </c>
      <c r="R75" s="195">
        <f>SUM(R72:R74)</f>
        <v>1794.6</v>
      </c>
      <c r="S75" s="195">
        <f>SUM(S72:S74)</f>
        <v>4486.5</v>
      </c>
      <c r="U75" s="231">
        <f t="shared" si="11"/>
        <v>6281.1</v>
      </c>
    </row>
    <row r="76" spans="1:21" ht="15" customHeight="1">
      <c r="A76" s="248">
        <v>5</v>
      </c>
      <c r="B76" s="250" t="s">
        <v>55</v>
      </c>
      <c r="C76" s="259" t="s">
        <v>51</v>
      </c>
      <c r="D76" s="246">
        <v>24</v>
      </c>
      <c r="E76" s="259" t="s">
        <v>16</v>
      </c>
      <c r="F76" s="259" t="s">
        <v>51</v>
      </c>
      <c r="G76" s="276" t="s">
        <v>54</v>
      </c>
      <c r="H76" s="174">
        <v>91802</v>
      </c>
      <c r="I76" s="170">
        <v>43008</v>
      </c>
      <c r="J76" s="199">
        <v>19465.4</v>
      </c>
      <c r="K76" s="199">
        <v>19465.4</v>
      </c>
      <c r="L76" s="199">
        <v>19465.4</v>
      </c>
      <c r="M76" s="197"/>
      <c r="N76" s="197"/>
      <c r="O76" s="198"/>
      <c r="P76" s="198"/>
      <c r="Q76" s="198"/>
      <c r="R76" s="169">
        <v>0</v>
      </c>
      <c r="S76" s="169">
        <f>K76-P76-Q76</f>
        <v>19465.4</v>
      </c>
      <c r="U76" s="230">
        <f t="shared" si="11"/>
        <v>19465.4</v>
      </c>
    </row>
    <row r="77" spans="1:21" ht="15">
      <c r="A77" s="249"/>
      <c r="B77" s="251"/>
      <c r="C77" s="260"/>
      <c r="D77" s="242"/>
      <c r="E77" s="260"/>
      <c r="F77" s="260"/>
      <c r="G77" s="277"/>
      <c r="H77" s="174">
        <v>91801</v>
      </c>
      <c r="I77" s="170">
        <v>42978</v>
      </c>
      <c r="J77" s="197">
        <v>7786.16</v>
      </c>
      <c r="K77" s="197">
        <v>7786.16</v>
      </c>
      <c r="L77" s="197">
        <v>7786.16</v>
      </c>
      <c r="M77" s="197"/>
      <c r="N77" s="197"/>
      <c r="O77" s="198"/>
      <c r="P77" s="198"/>
      <c r="Q77" s="198"/>
      <c r="R77" s="169">
        <f>J77-O77-P77</f>
        <v>7786.16</v>
      </c>
      <c r="S77" s="195"/>
      <c r="U77" s="230">
        <f t="shared" si="11"/>
        <v>7786.16</v>
      </c>
    </row>
    <row r="78" spans="1:21" ht="15">
      <c r="A78" s="249"/>
      <c r="B78" s="251"/>
      <c r="C78" s="260"/>
      <c r="D78" s="242"/>
      <c r="E78" s="260"/>
      <c r="F78" s="260"/>
      <c r="G78" s="277"/>
      <c r="H78" s="174"/>
      <c r="I78" s="235"/>
      <c r="J78" s="197"/>
      <c r="K78" s="197"/>
      <c r="L78" s="197"/>
      <c r="M78" s="197"/>
      <c r="N78" s="197"/>
      <c r="O78" s="198"/>
      <c r="P78" s="198"/>
      <c r="Q78" s="198"/>
      <c r="R78" s="169">
        <f>J78-O78-P78</f>
        <v>0</v>
      </c>
      <c r="S78" s="197"/>
      <c r="U78" s="230">
        <f t="shared" si="11"/>
        <v>0</v>
      </c>
    </row>
    <row r="79" spans="1:21" ht="15">
      <c r="A79" s="68"/>
      <c r="B79" s="69" t="s">
        <v>13</v>
      </c>
      <c r="C79" s="73"/>
      <c r="D79" s="72"/>
      <c r="E79" s="71"/>
      <c r="F79" s="66"/>
      <c r="G79" s="65"/>
      <c r="H79" s="174"/>
      <c r="I79" s="175"/>
      <c r="J79" s="195">
        <f aca="true" t="shared" si="13" ref="J79:P79">SUM(J76:J78)</f>
        <v>27251.56</v>
      </c>
      <c r="K79" s="195">
        <f t="shared" si="13"/>
        <v>27251.56</v>
      </c>
      <c r="L79" s="195">
        <f t="shared" si="13"/>
        <v>27251.56</v>
      </c>
      <c r="M79" s="195">
        <f t="shared" si="13"/>
        <v>0</v>
      </c>
      <c r="N79" s="195"/>
      <c r="O79" s="195">
        <f t="shared" si="13"/>
        <v>0</v>
      </c>
      <c r="P79" s="195">
        <f t="shared" si="13"/>
        <v>0</v>
      </c>
      <c r="Q79" s="195">
        <v>0</v>
      </c>
      <c r="R79" s="195">
        <f>SUM(R76:R78)</f>
        <v>7786.16</v>
      </c>
      <c r="S79" s="195">
        <f>SUM(S76:S78)</f>
        <v>19465.4</v>
      </c>
      <c r="U79" s="231">
        <f t="shared" si="11"/>
        <v>27251.56</v>
      </c>
    </row>
    <row r="80" spans="1:21" ht="15" customHeight="1">
      <c r="A80" s="248">
        <v>6</v>
      </c>
      <c r="B80" s="250" t="s">
        <v>53</v>
      </c>
      <c r="C80" s="252" t="s">
        <v>15</v>
      </c>
      <c r="D80" s="246">
        <v>215</v>
      </c>
      <c r="E80" s="280" t="s">
        <v>16</v>
      </c>
      <c r="F80" s="259" t="s">
        <v>15</v>
      </c>
      <c r="G80" s="276" t="s">
        <v>52</v>
      </c>
      <c r="H80" s="172">
        <v>1417174</v>
      </c>
      <c r="I80" s="235">
        <v>43007</v>
      </c>
      <c r="J80" s="199">
        <v>18492.13</v>
      </c>
      <c r="K80" s="199">
        <v>18492.13</v>
      </c>
      <c r="L80" s="199">
        <v>18492.13</v>
      </c>
      <c r="M80" s="199"/>
      <c r="N80" s="199"/>
      <c r="O80" s="199"/>
      <c r="P80" s="199"/>
      <c r="Q80" s="199"/>
      <c r="R80" s="169">
        <v>0</v>
      </c>
      <c r="S80" s="169">
        <f>K80-P80-Q80</f>
        <v>18492.13</v>
      </c>
      <c r="U80" s="230">
        <f t="shared" si="11"/>
        <v>18492.13</v>
      </c>
    </row>
    <row r="81" spans="1:21" ht="15">
      <c r="A81" s="249"/>
      <c r="B81" s="251"/>
      <c r="C81" s="253"/>
      <c r="D81" s="242"/>
      <c r="E81" s="281"/>
      <c r="F81" s="260"/>
      <c r="G81" s="277"/>
      <c r="H81" s="172">
        <v>1413170</v>
      </c>
      <c r="I81" s="170">
        <v>42978</v>
      </c>
      <c r="J81" s="199">
        <v>15572.32</v>
      </c>
      <c r="K81" s="199">
        <v>15572.32</v>
      </c>
      <c r="L81" s="199">
        <v>15572.32</v>
      </c>
      <c r="M81" s="199"/>
      <c r="N81" s="199"/>
      <c r="O81" s="199"/>
      <c r="P81" s="199"/>
      <c r="Q81" s="199"/>
      <c r="R81" s="169">
        <f>J81-O81-P81</f>
        <v>15572.32</v>
      </c>
      <c r="S81" s="199"/>
      <c r="U81" s="230">
        <f t="shared" si="11"/>
        <v>15572.32</v>
      </c>
    </row>
    <row r="82" spans="1:21" ht="15">
      <c r="A82" s="249"/>
      <c r="B82" s="251"/>
      <c r="C82" s="253"/>
      <c r="D82" s="242"/>
      <c r="E82" s="281"/>
      <c r="F82" s="260"/>
      <c r="G82" s="277"/>
      <c r="H82" s="168"/>
      <c r="I82" s="168"/>
      <c r="J82" s="169"/>
      <c r="K82" s="169"/>
      <c r="L82" s="169"/>
      <c r="M82" s="169"/>
      <c r="N82" s="169"/>
      <c r="O82" s="169"/>
      <c r="P82" s="169"/>
      <c r="Q82" s="169"/>
      <c r="R82" s="169">
        <f>J82-O82-P82</f>
        <v>0</v>
      </c>
      <c r="S82" s="169"/>
      <c r="U82" s="230">
        <f t="shared" si="11"/>
        <v>0</v>
      </c>
    </row>
    <row r="83" spans="1:21" ht="15">
      <c r="A83" s="249"/>
      <c r="B83" s="258"/>
      <c r="C83" s="286"/>
      <c r="D83" s="245"/>
      <c r="E83" s="282"/>
      <c r="F83" s="272"/>
      <c r="G83" s="283"/>
      <c r="H83" s="172"/>
      <c r="I83" s="173"/>
      <c r="J83" s="199"/>
      <c r="K83" s="199"/>
      <c r="L83" s="199"/>
      <c r="M83" s="199"/>
      <c r="N83" s="199"/>
      <c r="O83" s="199"/>
      <c r="P83" s="199"/>
      <c r="Q83" s="199"/>
      <c r="R83" s="169">
        <f>J83-O83-P83</f>
        <v>0</v>
      </c>
      <c r="S83" s="194"/>
      <c r="U83" s="230">
        <f t="shared" si="11"/>
        <v>0</v>
      </c>
    </row>
    <row r="84" spans="1:21" ht="15">
      <c r="A84" s="49"/>
      <c r="B84" s="118" t="s">
        <v>13</v>
      </c>
      <c r="C84" s="79"/>
      <c r="D84" s="78"/>
      <c r="E84" s="78"/>
      <c r="F84" s="77"/>
      <c r="G84" s="72"/>
      <c r="H84" s="174"/>
      <c r="I84" s="175"/>
      <c r="J84" s="195">
        <f aca="true" t="shared" si="14" ref="J84:P84">SUM(J80:J83)</f>
        <v>34064.45</v>
      </c>
      <c r="K84" s="195">
        <f t="shared" si="14"/>
        <v>34064.45</v>
      </c>
      <c r="L84" s="195">
        <f t="shared" si="14"/>
        <v>34064.45</v>
      </c>
      <c r="M84" s="195">
        <f t="shared" si="14"/>
        <v>0</v>
      </c>
      <c r="N84" s="195"/>
      <c r="O84" s="195">
        <f t="shared" si="14"/>
        <v>0</v>
      </c>
      <c r="P84" s="195">
        <f t="shared" si="14"/>
        <v>0</v>
      </c>
      <c r="Q84" s="195">
        <v>0</v>
      </c>
      <c r="R84" s="195">
        <f>SUM(R80:R83)</f>
        <v>15572.32</v>
      </c>
      <c r="S84" s="195">
        <f>SUM(S80:S83)</f>
        <v>18492.13</v>
      </c>
      <c r="U84" s="231">
        <f t="shared" si="11"/>
        <v>34064.45</v>
      </c>
    </row>
    <row r="85" spans="1:21" ht="15" customHeight="1">
      <c r="A85" s="248">
        <v>7</v>
      </c>
      <c r="B85" s="250" t="s">
        <v>98</v>
      </c>
      <c r="C85" s="267" t="s">
        <v>51</v>
      </c>
      <c r="D85" s="246">
        <v>41</v>
      </c>
      <c r="E85" s="280" t="s">
        <v>16</v>
      </c>
      <c r="F85" s="278" t="s">
        <v>51</v>
      </c>
      <c r="G85" s="259" t="s">
        <v>50</v>
      </c>
      <c r="H85" s="172">
        <v>1116600527</v>
      </c>
      <c r="I85" s="235">
        <v>42977</v>
      </c>
      <c r="J85" s="199">
        <v>2790.7</v>
      </c>
      <c r="K85" s="199">
        <v>2790.7</v>
      </c>
      <c r="L85" s="199">
        <v>2790.7</v>
      </c>
      <c r="M85" s="199"/>
      <c r="N85" s="199"/>
      <c r="O85" s="199"/>
      <c r="P85" s="199"/>
      <c r="Q85" s="199"/>
      <c r="R85" s="169">
        <f>J85-O85-P85</f>
        <v>2790.7</v>
      </c>
      <c r="S85" s="199"/>
      <c r="U85" s="230">
        <f t="shared" si="11"/>
        <v>2790.7</v>
      </c>
    </row>
    <row r="86" spans="1:21" ht="15">
      <c r="A86" s="249"/>
      <c r="B86" s="251"/>
      <c r="C86" s="268"/>
      <c r="D86" s="242"/>
      <c r="E86" s="281"/>
      <c r="F86" s="279"/>
      <c r="G86" s="260"/>
      <c r="H86" s="172"/>
      <c r="I86" s="170"/>
      <c r="J86" s="199"/>
      <c r="K86" s="199"/>
      <c r="L86" s="199"/>
      <c r="M86" s="199"/>
      <c r="N86" s="199"/>
      <c r="O86" s="199"/>
      <c r="P86" s="199"/>
      <c r="Q86" s="199"/>
      <c r="R86" s="169">
        <f>J86-O86-P86</f>
        <v>0</v>
      </c>
      <c r="S86" s="199"/>
      <c r="U86" s="230">
        <f t="shared" si="11"/>
        <v>0</v>
      </c>
    </row>
    <row r="87" spans="1:21" ht="15">
      <c r="A87" s="249"/>
      <c r="B87" s="251"/>
      <c r="C87" s="268"/>
      <c r="D87" s="242"/>
      <c r="E87" s="281"/>
      <c r="F87" s="279"/>
      <c r="G87" s="260"/>
      <c r="H87" s="174"/>
      <c r="I87" s="175"/>
      <c r="J87" s="198"/>
      <c r="K87" s="198"/>
      <c r="L87" s="198"/>
      <c r="M87" s="198"/>
      <c r="N87" s="198"/>
      <c r="O87" s="198"/>
      <c r="P87" s="198"/>
      <c r="Q87" s="198"/>
      <c r="R87" s="169">
        <f>J87-O87-P87</f>
        <v>0</v>
      </c>
      <c r="S87" s="198"/>
      <c r="U87" s="230">
        <f t="shared" si="11"/>
        <v>0</v>
      </c>
    </row>
    <row r="88" spans="1:21" ht="15">
      <c r="A88" s="55"/>
      <c r="B88" s="105"/>
      <c r="C88" s="97"/>
      <c r="D88" s="80"/>
      <c r="E88" s="62"/>
      <c r="F88" s="83"/>
      <c r="G88" s="272"/>
      <c r="H88" s="174"/>
      <c r="I88" s="175"/>
      <c r="J88" s="198"/>
      <c r="K88" s="198"/>
      <c r="L88" s="198"/>
      <c r="M88" s="198"/>
      <c r="N88" s="198"/>
      <c r="O88" s="198"/>
      <c r="P88" s="198"/>
      <c r="Q88" s="198"/>
      <c r="R88" s="169">
        <f>J88-O88-P88</f>
        <v>0</v>
      </c>
      <c r="S88" s="198"/>
      <c r="U88" s="230">
        <f t="shared" si="11"/>
        <v>0</v>
      </c>
    </row>
    <row r="89" spans="1:21" ht="15">
      <c r="A89" s="110"/>
      <c r="B89" s="216" t="s">
        <v>13</v>
      </c>
      <c r="C89" s="109"/>
      <c r="D89" s="115"/>
      <c r="E89" s="96"/>
      <c r="F89" s="108"/>
      <c r="G89" s="96"/>
      <c r="H89" s="172"/>
      <c r="I89" s="173"/>
      <c r="J89" s="194">
        <f aca="true" t="shared" si="15" ref="J89:P89">SUM(J85:J88)</f>
        <v>2790.7</v>
      </c>
      <c r="K89" s="194">
        <f t="shared" si="15"/>
        <v>2790.7</v>
      </c>
      <c r="L89" s="194">
        <f t="shared" si="15"/>
        <v>2790.7</v>
      </c>
      <c r="M89" s="194">
        <f t="shared" si="15"/>
        <v>0</v>
      </c>
      <c r="N89" s="194"/>
      <c r="O89" s="194">
        <f t="shared" si="15"/>
        <v>0</v>
      </c>
      <c r="P89" s="194">
        <f t="shared" si="15"/>
        <v>0</v>
      </c>
      <c r="Q89" s="194">
        <v>0</v>
      </c>
      <c r="R89" s="194">
        <f>SUM(R85:R88)</f>
        <v>2790.7</v>
      </c>
      <c r="S89" s="194">
        <f>SUM(S85:S88)</f>
        <v>0</v>
      </c>
      <c r="U89" s="231">
        <f t="shared" si="11"/>
        <v>2790.7</v>
      </c>
    </row>
    <row r="90" spans="1:21" ht="15">
      <c r="A90" s="219"/>
      <c r="B90" s="216"/>
      <c r="C90" s="220"/>
      <c r="D90" s="204"/>
      <c r="E90" s="205"/>
      <c r="F90" s="85"/>
      <c r="G90" s="62"/>
      <c r="H90" s="172">
        <v>13743</v>
      </c>
      <c r="I90" s="170">
        <v>42978</v>
      </c>
      <c r="J90" s="199">
        <v>17411</v>
      </c>
      <c r="K90" s="199">
        <v>17411</v>
      </c>
      <c r="L90" s="199">
        <v>17411</v>
      </c>
      <c r="M90" s="194"/>
      <c r="N90" s="194"/>
      <c r="O90" s="194"/>
      <c r="P90" s="194"/>
      <c r="Q90" s="194"/>
      <c r="R90" s="169">
        <f>J90-O90-P90-S90</f>
        <v>17411</v>
      </c>
      <c r="S90" s="194"/>
      <c r="U90" s="230">
        <f t="shared" si="11"/>
        <v>17411</v>
      </c>
    </row>
    <row r="91" spans="1:21" ht="15">
      <c r="A91" s="269">
        <v>8</v>
      </c>
      <c r="B91" s="251" t="s">
        <v>49</v>
      </c>
      <c r="C91" s="303"/>
      <c r="D91" s="276"/>
      <c r="E91" s="276"/>
      <c r="F91" s="295"/>
      <c r="G91" s="116" t="s">
        <v>20</v>
      </c>
      <c r="H91" s="224">
        <v>13744</v>
      </c>
      <c r="I91" s="170">
        <v>42978</v>
      </c>
      <c r="J91" s="169">
        <v>548.1</v>
      </c>
      <c r="K91" s="169">
        <v>548.1</v>
      </c>
      <c r="L91" s="169"/>
      <c r="M91" s="169">
        <v>548.1</v>
      </c>
      <c r="N91" s="169"/>
      <c r="O91" s="169"/>
      <c r="P91" s="169"/>
      <c r="Q91" s="169"/>
      <c r="R91" s="169">
        <f>J91-O91-P91-S91</f>
        <v>548.1</v>
      </c>
      <c r="S91" s="169">
        <v>0</v>
      </c>
      <c r="U91" s="230">
        <f t="shared" si="11"/>
        <v>548.1</v>
      </c>
    </row>
    <row r="92" spans="1:21" ht="15">
      <c r="A92" s="269"/>
      <c r="B92" s="251"/>
      <c r="C92" s="304"/>
      <c r="D92" s="277"/>
      <c r="E92" s="277"/>
      <c r="F92" s="296"/>
      <c r="G92" s="116"/>
      <c r="H92" s="224">
        <v>13746</v>
      </c>
      <c r="I92" s="170">
        <v>42978</v>
      </c>
      <c r="J92" s="169">
        <v>151.2</v>
      </c>
      <c r="K92" s="169">
        <v>151.2</v>
      </c>
      <c r="L92" s="169">
        <v>151.2</v>
      </c>
      <c r="M92" s="169"/>
      <c r="N92" s="169"/>
      <c r="O92" s="169"/>
      <c r="P92" s="169"/>
      <c r="Q92" s="169"/>
      <c r="R92" s="169">
        <f>J92-O92-P92-S92</f>
        <v>151.2</v>
      </c>
      <c r="S92" s="169">
        <v>0</v>
      </c>
      <c r="U92" s="230">
        <f t="shared" si="11"/>
        <v>151.2</v>
      </c>
    </row>
    <row r="93" spans="1:21" ht="15">
      <c r="A93" s="269"/>
      <c r="B93" s="251"/>
      <c r="C93" s="304"/>
      <c r="D93" s="277"/>
      <c r="E93" s="277"/>
      <c r="F93" s="296"/>
      <c r="G93" s="116"/>
      <c r="H93" s="224">
        <v>13747</v>
      </c>
      <c r="I93" s="170">
        <v>42978</v>
      </c>
      <c r="J93" s="169">
        <v>144.9</v>
      </c>
      <c r="K93" s="169">
        <v>144.9</v>
      </c>
      <c r="L93" s="169">
        <v>144.9</v>
      </c>
      <c r="M93" s="169"/>
      <c r="N93" s="169"/>
      <c r="O93" s="169"/>
      <c r="P93" s="169"/>
      <c r="Q93" s="169"/>
      <c r="R93" s="169">
        <f>J93-O93-P93-S93</f>
        <v>144.9</v>
      </c>
      <c r="S93" s="169">
        <v>0</v>
      </c>
      <c r="U93" s="230">
        <f t="shared" si="11"/>
        <v>144.9</v>
      </c>
    </row>
    <row r="94" spans="1:21" ht="15">
      <c r="A94" s="269"/>
      <c r="B94" s="251"/>
      <c r="C94" s="304"/>
      <c r="D94" s="277"/>
      <c r="E94" s="277"/>
      <c r="F94" s="296"/>
      <c r="G94" s="116" t="s">
        <v>21</v>
      </c>
      <c r="H94" s="224">
        <v>13748</v>
      </c>
      <c r="I94" s="170">
        <v>42978</v>
      </c>
      <c r="J94" s="169">
        <v>163.8</v>
      </c>
      <c r="K94" s="169">
        <v>163.8</v>
      </c>
      <c r="L94" s="169"/>
      <c r="M94" s="169">
        <v>163.8</v>
      </c>
      <c r="N94" s="169"/>
      <c r="O94" s="169"/>
      <c r="P94" s="169"/>
      <c r="Q94" s="169"/>
      <c r="R94" s="169">
        <v>163.8</v>
      </c>
      <c r="S94" s="169">
        <v>0</v>
      </c>
      <c r="U94" s="230">
        <f t="shared" si="11"/>
        <v>163.8</v>
      </c>
    </row>
    <row r="95" spans="1:21" ht="15">
      <c r="A95" s="269"/>
      <c r="B95" s="251"/>
      <c r="C95" s="304"/>
      <c r="D95" s="277"/>
      <c r="E95" s="277"/>
      <c r="F95" s="296"/>
      <c r="G95" s="116" t="s">
        <v>14</v>
      </c>
      <c r="H95" s="224">
        <v>13749</v>
      </c>
      <c r="I95" s="170">
        <v>42978</v>
      </c>
      <c r="J95" s="169">
        <v>189.25</v>
      </c>
      <c r="K95" s="169">
        <v>189.25</v>
      </c>
      <c r="L95" s="169"/>
      <c r="M95" s="169">
        <v>189.25</v>
      </c>
      <c r="N95" s="169"/>
      <c r="O95" s="169"/>
      <c r="P95" s="169"/>
      <c r="Q95" s="169"/>
      <c r="R95" s="169">
        <v>189.25</v>
      </c>
      <c r="S95" s="169">
        <v>0</v>
      </c>
      <c r="U95" s="230">
        <f t="shared" si="11"/>
        <v>189.25</v>
      </c>
    </row>
    <row r="96" spans="1:21" ht="15">
      <c r="A96" s="269"/>
      <c r="B96" s="251"/>
      <c r="C96" s="304"/>
      <c r="D96" s="277"/>
      <c r="E96" s="277"/>
      <c r="F96" s="296"/>
      <c r="G96" s="117">
        <v>7889</v>
      </c>
      <c r="H96" s="224">
        <v>13745</v>
      </c>
      <c r="I96" s="170">
        <v>42978</v>
      </c>
      <c r="J96" s="169">
        <v>264.6</v>
      </c>
      <c r="K96" s="169">
        <v>264.6</v>
      </c>
      <c r="L96" s="169"/>
      <c r="M96" s="169">
        <v>264.6</v>
      </c>
      <c r="N96" s="169"/>
      <c r="O96" s="169"/>
      <c r="P96" s="169"/>
      <c r="Q96" s="169"/>
      <c r="R96" s="169">
        <v>264.6</v>
      </c>
      <c r="S96" s="169">
        <v>0</v>
      </c>
      <c r="U96" s="230">
        <f t="shared" si="11"/>
        <v>264.6</v>
      </c>
    </row>
    <row r="97" spans="1:21" ht="15">
      <c r="A97" s="269"/>
      <c r="B97" s="251"/>
      <c r="C97" s="304"/>
      <c r="D97" s="277"/>
      <c r="E97" s="277"/>
      <c r="F97" s="296"/>
      <c r="G97" s="116"/>
      <c r="H97" s="236">
        <v>14179</v>
      </c>
      <c r="I97" s="170">
        <v>43008</v>
      </c>
      <c r="J97" s="237">
        <v>352.8</v>
      </c>
      <c r="K97" s="237">
        <v>352.8</v>
      </c>
      <c r="L97" s="237">
        <v>352.8</v>
      </c>
      <c r="M97" s="237"/>
      <c r="N97" s="237"/>
      <c r="O97" s="237"/>
      <c r="P97" s="237"/>
      <c r="Q97" s="237"/>
      <c r="R97" s="169">
        <f aca="true" t="shared" si="16" ref="R97:S99">J97-O97-P97-S97</f>
        <v>0</v>
      </c>
      <c r="S97" s="169">
        <f t="shared" si="16"/>
        <v>352.8</v>
      </c>
      <c r="U97" s="230">
        <f t="shared" si="11"/>
        <v>352.8</v>
      </c>
    </row>
    <row r="98" spans="1:21" ht="15">
      <c r="A98" s="269"/>
      <c r="B98" s="251"/>
      <c r="C98" s="304"/>
      <c r="D98" s="277"/>
      <c r="E98" s="277"/>
      <c r="F98" s="296"/>
      <c r="G98" s="116"/>
      <c r="H98" s="236">
        <v>14180</v>
      </c>
      <c r="I98" s="170">
        <v>43008</v>
      </c>
      <c r="J98" s="237">
        <v>157.5</v>
      </c>
      <c r="K98" s="237">
        <v>157.5</v>
      </c>
      <c r="L98" s="237">
        <v>157.5</v>
      </c>
      <c r="M98" s="237"/>
      <c r="N98" s="237"/>
      <c r="O98" s="237"/>
      <c r="P98" s="237"/>
      <c r="Q98" s="237"/>
      <c r="R98" s="169">
        <f t="shared" si="16"/>
        <v>0</v>
      </c>
      <c r="S98" s="169">
        <f t="shared" si="16"/>
        <v>157.5</v>
      </c>
      <c r="U98" s="230">
        <f t="shared" si="11"/>
        <v>157.5</v>
      </c>
    </row>
    <row r="99" spans="1:21" ht="15">
      <c r="A99" s="269"/>
      <c r="B99" s="251"/>
      <c r="C99" s="304"/>
      <c r="D99" s="277"/>
      <c r="E99" s="277"/>
      <c r="F99" s="296"/>
      <c r="G99" s="116"/>
      <c r="H99" s="236">
        <v>14181</v>
      </c>
      <c r="I99" s="170">
        <v>43008</v>
      </c>
      <c r="J99" s="237">
        <v>189.25</v>
      </c>
      <c r="K99" s="237">
        <v>189.25</v>
      </c>
      <c r="L99" s="237">
        <v>189.25</v>
      </c>
      <c r="M99" s="237"/>
      <c r="N99" s="237"/>
      <c r="O99" s="237"/>
      <c r="P99" s="237"/>
      <c r="Q99" s="237"/>
      <c r="R99" s="169">
        <f t="shared" si="16"/>
        <v>0</v>
      </c>
      <c r="S99" s="169">
        <f t="shared" si="16"/>
        <v>189.25</v>
      </c>
      <c r="U99" s="230">
        <f t="shared" si="11"/>
        <v>189.25</v>
      </c>
    </row>
    <row r="100" spans="1:21" ht="15">
      <c r="A100" s="269"/>
      <c r="B100" s="258"/>
      <c r="C100" s="304"/>
      <c r="D100" s="277"/>
      <c r="E100" s="277"/>
      <c r="F100" s="296"/>
      <c r="G100" s="116"/>
      <c r="H100" s="238" t="s">
        <v>103</v>
      </c>
      <c r="I100" s="235">
        <v>42855</v>
      </c>
      <c r="J100" s="237">
        <v>289.8</v>
      </c>
      <c r="K100" s="237">
        <v>289.8</v>
      </c>
      <c r="L100" s="237">
        <v>289.8</v>
      </c>
      <c r="M100" s="237"/>
      <c r="N100" s="237"/>
      <c r="O100" s="237"/>
      <c r="P100" s="237"/>
      <c r="Q100" s="237"/>
      <c r="R100" s="169">
        <f>J100-O100-P100-S100</f>
        <v>289.8</v>
      </c>
      <c r="S100" s="169">
        <v>0</v>
      </c>
      <c r="U100" s="230">
        <f t="shared" si="11"/>
        <v>289.8</v>
      </c>
    </row>
    <row r="101" spans="1:21" ht="15">
      <c r="A101" s="110"/>
      <c r="B101" s="69" t="s">
        <v>13</v>
      </c>
      <c r="C101" s="109"/>
      <c r="D101" s="115"/>
      <c r="E101" s="96"/>
      <c r="F101" s="108"/>
      <c r="G101" s="96"/>
      <c r="H101" s="172"/>
      <c r="I101" s="173"/>
      <c r="J101" s="194">
        <f aca="true" t="shared" si="17" ref="J101:S101">SUM(J90:J100)</f>
        <v>19862.199999999997</v>
      </c>
      <c r="K101" s="194">
        <f t="shared" si="17"/>
        <v>19862.199999999997</v>
      </c>
      <c r="L101" s="194">
        <f t="shared" si="17"/>
        <v>18696.45</v>
      </c>
      <c r="M101" s="194">
        <f t="shared" si="17"/>
        <v>1165.75</v>
      </c>
      <c r="N101" s="194"/>
      <c r="O101" s="194">
        <f t="shared" si="17"/>
        <v>0</v>
      </c>
      <c r="P101" s="194">
        <f t="shared" si="17"/>
        <v>0</v>
      </c>
      <c r="Q101" s="194">
        <f t="shared" si="17"/>
        <v>0</v>
      </c>
      <c r="R101" s="194">
        <f t="shared" si="17"/>
        <v>19162.649999999998</v>
      </c>
      <c r="S101" s="194">
        <f t="shared" si="17"/>
        <v>699.55</v>
      </c>
      <c r="U101" s="231">
        <f t="shared" si="11"/>
        <v>19862.199999999997</v>
      </c>
    </row>
    <row r="102" spans="1:21" ht="15" customHeight="1">
      <c r="A102" s="249">
        <v>9</v>
      </c>
      <c r="B102" s="250" t="s">
        <v>48</v>
      </c>
      <c r="C102" s="267" t="s">
        <v>15</v>
      </c>
      <c r="D102" s="246">
        <v>633</v>
      </c>
      <c r="E102" s="276" t="s">
        <v>16</v>
      </c>
      <c r="F102" s="267" t="s">
        <v>15</v>
      </c>
      <c r="G102" s="276" t="s">
        <v>47</v>
      </c>
      <c r="H102" s="168">
        <v>208651</v>
      </c>
      <c r="I102" s="170">
        <v>42978</v>
      </c>
      <c r="J102" s="197">
        <v>1041.47</v>
      </c>
      <c r="K102" s="197">
        <v>1041.47</v>
      </c>
      <c r="L102" s="197">
        <v>1041.47</v>
      </c>
      <c r="M102" s="197"/>
      <c r="N102" s="197"/>
      <c r="O102" s="197"/>
      <c r="P102" s="197"/>
      <c r="Q102" s="197"/>
      <c r="R102" s="169">
        <f aca="true" t="shared" si="18" ref="R102:R107">J102-O102-P102-S102</f>
        <v>1041.47</v>
      </c>
      <c r="S102" s="197"/>
      <c r="U102" s="230">
        <f t="shared" si="11"/>
        <v>1041.47</v>
      </c>
    </row>
    <row r="103" spans="1:21" ht="15">
      <c r="A103" s="249"/>
      <c r="B103" s="251"/>
      <c r="C103" s="268"/>
      <c r="D103" s="242"/>
      <c r="E103" s="277"/>
      <c r="F103" s="268"/>
      <c r="G103" s="277"/>
      <c r="H103" s="168">
        <v>208650</v>
      </c>
      <c r="I103" s="170">
        <v>42978</v>
      </c>
      <c r="J103" s="169">
        <v>533.25</v>
      </c>
      <c r="K103" s="169">
        <v>533.25</v>
      </c>
      <c r="L103" s="169">
        <v>533.25</v>
      </c>
      <c r="M103" s="169"/>
      <c r="N103" s="169"/>
      <c r="O103" s="169"/>
      <c r="P103" s="169"/>
      <c r="Q103" s="169"/>
      <c r="R103" s="169">
        <f t="shared" si="18"/>
        <v>533.25</v>
      </c>
      <c r="S103" s="169"/>
      <c r="U103" s="230">
        <f t="shared" si="11"/>
        <v>533.25</v>
      </c>
    </row>
    <row r="104" spans="1:21" ht="15">
      <c r="A104" s="249"/>
      <c r="B104" s="251"/>
      <c r="C104" s="268"/>
      <c r="D104" s="242"/>
      <c r="E104" s="277"/>
      <c r="F104" s="268"/>
      <c r="G104" s="277"/>
      <c r="H104" s="168">
        <v>208653</v>
      </c>
      <c r="I104" s="170">
        <v>42978</v>
      </c>
      <c r="J104" s="169">
        <v>18817.4</v>
      </c>
      <c r="K104" s="169">
        <v>18817.4</v>
      </c>
      <c r="L104" s="169">
        <v>18817.4</v>
      </c>
      <c r="M104" s="169"/>
      <c r="N104" s="169"/>
      <c r="O104" s="169"/>
      <c r="P104" s="169"/>
      <c r="Q104" s="169"/>
      <c r="R104" s="169">
        <f t="shared" si="18"/>
        <v>18817.4</v>
      </c>
      <c r="S104" s="169"/>
      <c r="U104" s="230">
        <f t="shared" si="11"/>
        <v>18817.4</v>
      </c>
    </row>
    <row r="105" spans="1:21" ht="15">
      <c r="A105" s="249"/>
      <c r="B105" s="251"/>
      <c r="C105" s="268"/>
      <c r="D105" s="242"/>
      <c r="E105" s="277"/>
      <c r="F105" s="268"/>
      <c r="G105" s="277"/>
      <c r="H105" s="168">
        <v>208652</v>
      </c>
      <c r="I105" s="170">
        <v>42978</v>
      </c>
      <c r="J105" s="197">
        <v>2679.5</v>
      </c>
      <c r="K105" s="197">
        <v>2679.5</v>
      </c>
      <c r="L105" s="197">
        <v>2679.5</v>
      </c>
      <c r="M105" s="197"/>
      <c r="N105" s="197"/>
      <c r="O105" s="197"/>
      <c r="P105" s="197"/>
      <c r="Q105" s="197"/>
      <c r="R105" s="169">
        <f t="shared" si="18"/>
        <v>2679.5</v>
      </c>
      <c r="S105" s="197"/>
      <c r="U105" s="230">
        <f t="shared" si="11"/>
        <v>2679.5</v>
      </c>
    </row>
    <row r="106" spans="1:21" ht="15">
      <c r="A106" s="249"/>
      <c r="B106" s="251"/>
      <c r="C106" s="268"/>
      <c r="D106" s="242"/>
      <c r="E106" s="277"/>
      <c r="F106" s="268"/>
      <c r="G106" s="277"/>
      <c r="H106" s="168">
        <v>208745</v>
      </c>
      <c r="I106" s="170">
        <v>43008</v>
      </c>
      <c r="J106" s="197">
        <v>21287.82</v>
      </c>
      <c r="K106" s="197">
        <v>21287.82</v>
      </c>
      <c r="L106" s="197">
        <v>21287.82</v>
      </c>
      <c r="M106" s="197"/>
      <c r="N106" s="197"/>
      <c r="O106" s="197"/>
      <c r="P106" s="197"/>
      <c r="Q106" s="197"/>
      <c r="R106" s="169">
        <f t="shared" si="18"/>
        <v>0</v>
      </c>
      <c r="S106" s="169">
        <f>K106-P106-Q106-T106</f>
        <v>21287.82</v>
      </c>
      <c r="U106" s="230">
        <f t="shared" si="11"/>
        <v>21287.82</v>
      </c>
    </row>
    <row r="107" spans="1:21" ht="15">
      <c r="A107" s="249"/>
      <c r="B107" s="251"/>
      <c r="C107" s="268"/>
      <c r="D107" s="242"/>
      <c r="E107" s="277"/>
      <c r="F107" s="268"/>
      <c r="G107" s="277"/>
      <c r="H107" s="168">
        <v>208746</v>
      </c>
      <c r="I107" s="170">
        <v>43008</v>
      </c>
      <c r="J107" s="197">
        <v>4512</v>
      </c>
      <c r="K107" s="197">
        <v>4512</v>
      </c>
      <c r="L107" s="197">
        <v>4512</v>
      </c>
      <c r="M107" s="197"/>
      <c r="N107" s="197"/>
      <c r="O107" s="197"/>
      <c r="P107" s="197"/>
      <c r="Q107" s="197"/>
      <c r="R107" s="169">
        <f t="shared" si="18"/>
        <v>0</v>
      </c>
      <c r="S107" s="169">
        <f>K107-P107-Q107-T107</f>
        <v>4512</v>
      </c>
      <c r="U107" s="230">
        <f t="shared" si="11"/>
        <v>4512</v>
      </c>
    </row>
    <row r="108" spans="1:21" ht="15">
      <c r="A108" s="110"/>
      <c r="B108" s="69" t="s">
        <v>13</v>
      </c>
      <c r="C108" s="109"/>
      <c r="D108" s="115"/>
      <c r="E108" s="96"/>
      <c r="F108" s="108"/>
      <c r="G108" s="96"/>
      <c r="H108" s="172"/>
      <c r="I108" s="173"/>
      <c r="J108" s="194">
        <f aca="true" t="shared" si="19" ref="J108:S108">SUM(J102:J107)</f>
        <v>48871.44</v>
      </c>
      <c r="K108" s="194">
        <f t="shared" si="19"/>
        <v>48871.44</v>
      </c>
      <c r="L108" s="194">
        <f t="shared" si="19"/>
        <v>48871.44</v>
      </c>
      <c r="M108" s="199">
        <f t="shared" si="19"/>
        <v>0</v>
      </c>
      <c r="N108" s="199"/>
      <c r="O108" s="199">
        <f t="shared" si="19"/>
        <v>0</v>
      </c>
      <c r="P108" s="199">
        <f t="shared" si="19"/>
        <v>0</v>
      </c>
      <c r="Q108" s="199">
        <f t="shared" si="19"/>
        <v>0</v>
      </c>
      <c r="R108" s="194">
        <f t="shared" si="19"/>
        <v>23071.620000000003</v>
      </c>
      <c r="S108" s="194">
        <f t="shared" si="19"/>
        <v>25799.82</v>
      </c>
      <c r="U108" s="231">
        <f t="shared" si="11"/>
        <v>48871.44</v>
      </c>
    </row>
    <row r="109" spans="1:21" ht="15" customHeight="1">
      <c r="A109" s="248">
        <v>10</v>
      </c>
      <c r="B109" s="265" t="s">
        <v>46</v>
      </c>
      <c r="C109" s="267" t="s">
        <v>45</v>
      </c>
      <c r="D109" s="263">
        <v>230</v>
      </c>
      <c r="E109" s="280" t="s">
        <v>16</v>
      </c>
      <c r="F109" s="278" t="s">
        <v>45</v>
      </c>
      <c r="G109" s="280" t="s">
        <v>44</v>
      </c>
      <c r="H109" s="168">
        <v>72010228</v>
      </c>
      <c r="I109" s="170">
        <v>42976</v>
      </c>
      <c r="J109" s="169">
        <v>288.81</v>
      </c>
      <c r="K109" s="169">
        <v>288.81</v>
      </c>
      <c r="L109" s="169"/>
      <c r="M109" s="169">
        <v>288.81</v>
      </c>
      <c r="N109" s="169"/>
      <c r="O109" s="169"/>
      <c r="P109" s="169"/>
      <c r="Q109" s="169"/>
      <c r="R109" s="169">
        <f aca="true" t="shared" si="20" ref="R109:R117">J109-O109-P109-S109</f>
        <v>288.81</v>
      </c>
      <c r="S109" s="169">
        <v>0</v>
      </c>
      <c r="U109" s="230">
        <f t="shared" si="11"/>
        <v>288.81</v>
      </c>
    </row>
    <row r="110" spans="1:21" ht="15" customHeight="1">
      <c r="A110" s="249"/>
      <c r="B110" s="266"/>
      <c r="C110" s="268"/>
      <c r="D110" s="264"/>
      <c r="E110" s="281"/>
      <c r="F110" s="279"/>
      <c r="G110" s="281"/>
      <c r="H110" s="168">
        <v>72010224</v>
      </c>
      <c r="I110" s="170">
        <v>42977</v>
      </c>
      <c r="J110" s="169">
        <v>1155.34</v>
      </c>
      <c r="K110" s="169">
        <v>1155.34</v>
      </c>
      <c r="L110" s="169"/>
      <c r="M110" s="169">
        <v>1155.34</v>
      </c>
      <c r="N110" s="169"/>
      <c r="O110" s="169"/>
      <c r="P110" s="169"/>
      <c r="Q110" s="169"/>
      <c r="R110" s="169">
        <f t="shared" si="20"/>
        <v>1155.34</v>
      </c>
      <c r="S110" s="169">
        <v>0</v>
      </c>
      <c r="U110" s="230">
        <f t="shared" si="11"/>
        <v>1155.34</v>
      </c>
    </row>
    <row r="111" spans="1:21" ht="15" customHeight="1">
      <c r="A111" s="249"/>
      <c r="B111" s="266"/>
      <c r="C111" s="268"/>
      <c r="D111" s="264"/>
      <c r="E111" s="281"/>
      <c r="F111" s="279"/>
      <c r="G111" s="281"/>
      <c r="H111" s="168">
        <v>72010222</v>
      </c>
      <c r="I111" s="170">
        <v>42978</v>
      </c>
      <c r="J111" s="169">
        <v>2112.86</v>
      </c>
      <c r="K111" s="169">
        <v>2112.86</v>
      </c>
      <c r="L111" s="169">
        <v>2112.86</v>
      </c>
      <c r="M111" s="169"/>
      <c r="N111" s="169"/>
      <c r="O111" s="169"/>
      <c r="P111" s="169"/>
      <c r="Q111" s="169"/>
      <c r="R111" s="169">
        <f t="shared" si="20"/>
        <v>2112.86</v>
      </c>
      <c r="S111" s="169"/>
      <c r="U111" s="230">
        <f t="shared" si="11"/>
        <v>2112.86</v>
      </c>
    </row>
    <row r="112" spans="1:21" ht="15">
      <c r="A112" s="249"/>
      <c r="B112" s="266"/>
      <c r="C112" s="268"/>
      <c r="D112" s="264"/>
      <c r="E112" s="281"/>
      <c r="F112" s="279"/>
      <c r="G112" s="281"/>
      <c r="H112" s="168">
        <v>72010216</v>
      </c>
      <c r="I112" s="170">
        <v>42978</v>
      </c>
      <c r="J112" s="169">
        <v>13436.75</v>
      </c>
      <c r="K112" s="169">
        <v>13436.75</v>
      </c>
      <c r="L112" s="169">
        <v>13436.75</v>
      </c>
      <c r="M112" s="169"/>
      <c r="N112" s="169"/>
      <c r="O112" s="169"/>
      <c r="P112" s="169"/>
      <c r="Q112" s="169"/>
      <c r="R112" s="169">
        <f t="shared" si="20"/>
        <v>13436.75</v>
      </c>
      <c r="S112" s="169"/>
      <c r="U112" s="230">
        <f t="shared" si="11"/>
        <v>13436.75</v>
      </c>
    </row>
    <row r="113" spans="1:21" ht="15">
      <c r="A113" s="249"/>
      <c r="B113" s="266"/>
      <c r="C113" s="268"/>
      <c r="D113" s="264"/>
      <c r="E113" s="281"/>
      <c r="F113" s="279"/>
      <c r="G113" s="281"/>
      <c r="H113" s="168">
        <v>72009361</v>
      </c>
      <c r="I113" s="170">
        <v>42855</v>
      </c>
      <c r="J113" s="237">
        <v>14761.5</v>
      </c>
      <c r="K113" s="237">
        <v>13701.71</v>
      </c>
      <c r="L113" s="237">
        <v>13701.71</v>
      </c>
      <c r="M113" s="237"/>
      <c r="N113" s="237"/>
      <c r="O113" s="237"/>
      <c r="P113" s="237">
        <v>1059.79</v>
      </c>
      <c r="Q113" s="237"/>
      <c r="R113" s="169">
        <v>13701.71</v>
      </c>
      <c r="S113" s="169">
        <v>0</v>
      </c>
      <c r="U113" s="230"/>
    </row>
    <row r="114" spans="1:21" ht="15">
      <c r="A114" s="249"/>
      <c r="B114" s="266"/>
      <c r="C114" s="268"/>
      <c r="D114" s="264"/>
      <c r="E114" s="281"/>
      <c r="F114" s="279"/>
      <c r="G114" s="281"/>
      <c r="H114" s="168">
        <v>72010378</v>
      </c>
      <c r="I114" s="235">
        <v>42976</v>
      </c>
      <c r="J114" s="169">
        <v>2713.48</v>
      </c>
      <c r="K114" s="169">
        <v>2713.48</v>
      </c>
      <c r="L114" s="169">
        <v>2713.48</v>
      </c>
      <c r="M114" s="169"/>
      <c r="N114" s="169"/>
      <c r="O114" s="169"/>
      <c r="P114" s="169"/>
      <c r="Q114" s="169"/>
      <c r="R114" s="169">
        <f t="shared" si="20"/>
        <v>0</v>
      </c>
      <c r="S114" s="169">
        <f>K114-P114-Q114-T114</f>
        <v>2713.48</v>
      </c>
      <c r="U114" s="230">
        <f t="shared" si="11"/>
        <v>2713.48</v>
      </c>
    </row>
    <row r="115" spans="1:21" ht="15">
      <c r="A115" s="249"/>
      <c r="B115" s="266"/>
      <c r="C115" s="268"/>
      <c r="D115" s="264"/>
      <c r="E115" s="281"/>
      <c r="F115" s="279"/>
      <c r="G115" s="281"/>
      <c r="H115" s="168">
        <v>72010376</v>
      </c>
      <c r="I115" s="170">
        <v>43008</v>
      </c>
      <c r="J115" s="237">
        <v>378.5</v>
      </c>
      <c r="K115" s="237">
        <v>378.5</v>
      </c>
      <c r="L115" s="237">
        <v>378.5</v>
      </c>
      <c r="M115" s="237"/>
      <c r="N115" s="237"/>
      <c r="O115" s="237"/>
      <c r="P115" s="237"/>
      <c r="Q115" s="237"/>
      <c r="R115" s="169">
        <f t="shared" si="20"/>
        <v>0</v>
      </c>
      <c r="S115" s="169">
        <f>K115-P115-Q115-T115</f>
        <v>378.5</v>
      </c>
      <c r="U115" s="230">
        <f t="shared" si="11"/>
        <v>378.5</v>
      </c>
    </row>
    <row r="116" spans="1:21" ht="15">
      <c r="A116" s="249"/>
      <c r="B116" s="266"/>
      <c r="C116" s="268"/>
      <c r="D116" s="264"/>
      <c r="E116" s="281"/>
      <c r="F116" s="279"/>
      <c r="G116" s="281"/>
      <c r="H116" s="168">
        <v>72010371</v>
      </c>
      <c r="I116" s="170">
        <v>43008</v>
      </c>
      <c r="J116" s="237">
        <v>473.03</v>
      </c>
      <c r="K116" s="237">
        <v>473.03</v>
      </c>
      <c r="L116" s="237">
        <v>473.03</v>
      </c>
      <c r="M116" s="237"/>
      <c r="N116" s="237"/>
      <c r="O116" s="237"/>
      <c r="P116" s="237"/>
      <c r="Q116" s="237"/>
      <c r="R116" s="169">
        <f t="shared" si="20"/>
        <v>0</v>
      </c>
      <c r="S116" s="169">
        <f>K116-P116-Q116-T116</f>
        <v>473.03</v>
      </c>
      <c r="U116" s="230">
        <f t="shared" si="11"/>
        <v>473.03</v>
      </c>
    </row>
    <row r="117" spans="1:21" ht="15">
      <c r="A117" s="249"/>
      <c r="B117" s="266"/>
      <c r="C117" s="268"/>
      <c r="D117" s="264"/>
      <c r="E117" s="281"/>
      <c r="F117" s="279"/>
      <c r="G117" s="281"/>
      <c r="H117" s="168">
        <v>72010370</v>
      </c>
      <c r="I117" s="170">
        <v>43008</v>
      </c>
      <c r="J117" s="237">
        <v>577.67</v>
      </c>
      <c r="K117" s="237">
        <v>577.67</v>
      </c>
      <c r="L117" s="237">
        <v>577.67</v>
      </c>
      <c r="M117" s="237"/>
      <c r="N117" s="237"/>
      <c r="O117" s="237"/>
      <c r="P117" s="237"/>
      <c r="Q117" s="237"/>
      <c r="R117" s="169">
        <f t="shared" si="20"/>
        <v>0</v>
      </c>
      <c r="S117" s="169">
        <f>K117-P117-Q117-T117</f>
        <v>577.67</v>
      </c>
      <c r="U117" s="230">
        <f t="shared" si="11"/>
        <v>577.67</v>
      </c>
    </row>
    <row r="118" spans="1:21" ht="15">
      <c r="A118" s="249"/>
      <c r="B118" s="266"/>
      <c r="C118" s="268"/>
      <c r="D118" s="264"/>
      <c r="E118" s="281"/>
      <c r="F118" s="279"/>
      <c r="G118" s="281"/>
      <c r="H118" s="168">
        <v>72010233</v>
      </c>
      <c r="I118" s="170">
        <v>43008</v>
      </c>
      <c r="J118" s="237">
        <v>2713.48</v>
      </c>
      <c r="K118" s="237">
        <v>2713.48</v>
      </c>
      <c r="L118" s="237">
        <v>2713.48</v>
      </c>
      <c r="M118" s="237"/>
      <c r="N118" s="237"/>
      <c r="O118" s="237"/>
      <c r="P118" s="237"/>
      <c r="Q118" s="237"/>
      <c r="R118" s="169">
        <f>J118-O118-P118-S118</f>
        <v>0</v>
      </c>
      <c r="S118" s="169">
        <f>K118-P118-Q118-T119</f>
        <v>2713.48</v>
      </c>
      <c r="U118" s="230">
        <f>R113+S113</f>
        <v>13701.71</v>
      </c>
    </row>
    <row r="119" spans="1:21" ht="15">
      <c r="A119" s="249"/>
      <c r="B119" s="266"/>
      <c r="C119" s="268"/>
      <c r="D119" s="264"/>
      <c r="E119" s="281"/>
      <c r="F119" s="279"/>
      <c r="G119" s="281"/>
      <c r="H119" s="168">
        <v>72010369</v>
      </c>
      <c r="I119" s="170">
        <v>43008</v>
      </c>
      <c r="J119" s="169">
        <v>13815.25</v>
      </c>
      <c r="K119" s="169">
        <v>13815.25</v>
      </c>
      <c r="L119" s="169">
        <v>13815.25</v>
      </c>
      <c r="M119" s="169" t="s">
        <v>1</v>
      </c>
      <c r="N119" s="169"/>
      <c r="O119" s="169"/>
      <c r="P119" s="169"/>
      <c r="Q119" s="169"/>
      <c r="R119" s="169">
        <f>J119-O119-P119-S119</f>
        <v>0</v>
      </c>
      <c r="S119" s="169">
        <f>K119-P119-Q119-T120</f>
        <v>13815.25</v>
      </c>
      <c r="U119" s="230">
        <f>R118+S118</f>
        <v>2713.48</v>
      </c>
    </row>
    <row r="120" spans="1:21" ht="15">
      <c r="A120" s="249"/>
      <c r="B120" s="266"/>
      <c r="C120" s="268"/>
      <c r="D120" s="264"/>
      <c r="E120" s="281"/>
      <c r="F120" s="279"/>
      <c r="G120" s="281"/>
      <c r="H120" s="185"/>
      <c r="I120" s="160"/>
      <c r="J120" s="185"/>
      <c r="K120" s="185"/>
      <c r="L120" s="185"/>
      <c r="M120" s="185"/>
      <c r="N120" s="185"/>
      <c r="O120" s="185"/>
      <c r="P120" s="185"/>
      <c r="Q120" s="240"/>
      <c r="R120" s="185"/>
      <c r="S120" s="185"/>
      <c r="U120" s="230">
        <f>R119+S119</f>
        <v>13815.25</v>
      </c>
    </row>
    <row r="121" spans="1:21" ht="15">
      <c r="A121" s="110"/>
      <c r="B121" s="69" t="s">
        <v>13</v>
      </c>
      <c r="C121" s="109"/>
      <c r="D121" s="115"/>
      <c r="E121" s="96"/>
      <c r="F121" s="108"/>
      <c r="G121" s="96"/>
      <c r="H121" s="172"/>
      <c r="I121" s="173"/>
      <c r="J121" s="194">
        <f>SUM(J109:J119)</f>
        <v>52426.670000000006</v>
      </c>
      <c r="K121" s="194">
        <f>SUM(K109:K119)</f>
        <v>51366.880000000005</v>
      </c>
      <c r="L121" s="194">
        <f>SUM(L109:L119)</f>
        <v>49922.73</v>
      </c>
      <c r="M121" s="194">
        <f>SUM(M109:M119)</f>
        <v>1444.1499999999999</v>
      </c>
      <c r="N121" s="194"/>
      <c r="O121" s="194">
        <f>SUM(O109:O119)</f>
        <v>0</v>
      </c>
      <c r="P121" s="194">
        <f>SUM(P109:P119)</f>
        <v>1059.79</v>
      </c>
      <c r="Q121" s="194">
        <f>SUM(Q109:Q119)</f>
        <v>0</v>
      </c>
      <c r="R121" s="194">
        <f>SUM(R109:R119)</f>
        <v>30695.47</v>
      </c>
      <c r="S121" s="194">
        <f>SUM(S109:S119)</f>
        <v>20671.41</v>
      </c>
      <c r="U121" s="231">
        <f t="shared" si="11"/>
        <v>51366.880000000005</v>
      </c>
    </row>
    <row r="122" spans="1:21" ht="15" customHeight="1">
      <c r="A122" s="297">
        <v>11</v>
      </c>
      <c r="B122" s="250" t="s">
        <v>43</v>
      </c>
      <c r="C122" s="278"/>
      <c r="D122" s="259"/>
      <c r="E122" s="259"/>
      <c r="F122" s="278"/>
      <c r="G122" s="259"/>
      <c r="H122" s="168">
        <v>173016</v>
      </c>
      <c r="I122" s="170">
        <v>42978</v>
      </c>
      <c r="J122" s="169">
        <v>2029.6</v>
      </c>
      <c r="K122" s="169">
        <v>2029.6</v>
      </c>
      <c r="L122" s="169"/>
      <c r="M122" s="169">
        <v>2029.6</v>
      </c>
      <c r="N122" s="169"/>
      <c r="O122" s="169"/>
      <c r="P122" s="169"/>
      <c r="Q122" s="169"/>
      <c r="R122" s="169">
        <f aca="true" t="shared" si="21" ref="R122:R127">J122-O122-P122-S122</f>
        <v>2029.6</v>
      </c>
      <c r="S122" s="169">
        <v>0</v>
      </c>
      <c r="U122" s="230">
        <f t="shared" si="11"/>
        <v>2029.6</v>
      </c>
    </row>
    <row r="123" spans="1:21" ht="15">
      <c r="A123" s="297"/>
      <c r="B123" s="251"/>
      <c r="C123" s="279"/>
      <c r="D123" s="260"/>
      <c r="E123" s="260"/>
      <c r="F123" s="279"/>
      <c r="G123" s="260"/>
      <c r="H123" s="168">
        <v>173015</v>
      </c>
      <c r="I123" s="170">
        <v>42978</v>
      </c>
      <c r="J123" s="169">
        <v>10776.51</v>
      </c>
      <c r="K123" s="169">
        <v>10776.51</v>
      </c>
      <c r="L123" s="169"/>
      <c r="M123" s="169">
        <v>10776.51</v>
      </c>
      <c r="N123" s="169"/>
      <c r="O123" s="169"/>
      <c r="P123" s="169"/>
      <c r="Q123" s="169"/>
      <c r="R123" s="169">
        <f t="shared" si="21"/>
        <v>10776.51</v>
      </c>
      <c r="S123" s="169">
        <v>0</v>
      </c>
      <c r="U123" s="230">
        <f t="shared" si="11"/>
        <v>10776.51</v>
      </c>
    </row>
    <row r="124" spans="1:21" ht="15">
      <c r="A124" s="297"/>
      <c r="B124" s="251"/>
      <c r="C124" s="279"/>
      <c r="D124" s="260"/>
      <c r="E124" s="260"/>
      <c r="F124" s="279"/>
      <c r="G124" s="260"/>
      <c r="H124" s="168">
        <v>173022</v>
      </c>
      <c r="I124" s="170">
        <v>42978</v>
      </c>
      <c r="J124" s="169">
        <v>1171.51</v>
      </c>
      <c r="K124" s="169">
        <v>1171.51</v>
      </c>
      <c r="L124" s="169"/>
      <c r="M124" s="169">
        <v>1171.51</v>
      </c>
      <c r="N124" s="169"/>
      <c r="O124" s="169"/>
      <c r="P124" s="169"/>
      <c r="Q124" s="169"/>
      <c r="R124" s="169">
        <f t="shared" si="21"/>
        <v>1171.51</v>
      </c>
      <c r="S124" s="169">
        <v>0</v>
      </c>
      <c r="U124" s="230">
        <f t="shared" si="11"/>
        <v>1171.51</v>
      </c>
    </row>
    <row r="125" spans="1:21" ht="15">
      <c r="A125" s="297"/>
      <c r="B125" s="251"/>
      <c r="C125" s="279"/>
      <c r="D125" s="260"/>
      <c r="E125" s="260"/>
      <c r="F125" s="279"/>
      <c r="G125" s="260"/>
      <c r="H125" s="168">
        <v>173021</v>
      </c>
      <c r="I125" s="170">
        <v>42978</v>
      </c>
      <c r="J125" s="169">
        <v>1056.25</v>
      </c>
      <c r="K125" s="169">
        <v>1056.25</v>
      </c>
      <c r="L125" s="169"/>
      <c r="M125" s="169">
        <v>1056.25</v>
      </c>
      <c r="N125" s="169"/>
      <c r="O125" s="169"/>
      <c r="P125" s="169"/>
      <c r="Q125" s="169"/>
      <c r="R125" s="169">
        <f t="shared" si="21"/>
        <v>1056.25</v>
      </c>
      <c r="S125" s="169">
        <v>0</v>
      </c>
      <c r="U125" s="230">
        <f t="shared" si="11"/>
        <v>1056.25</v>
      </c>
    </row>
    <row r="126" spans="1:21" ht="15">
      <c r="A126" s="297"/>
      <c r="B126" s="251"/>
      <c r="C126" s="279"/>
      <c r="D126" s="260"/>
      <c r="E126" s="260"/>
      <c r="F126" s="279"/>
      <c r="G126" s="260"/>
      <c r="H126" s="168">
        <v>173020</v>
      </c>
      <c r="I126" s="170">
        <v>42978</v>
      </c>
      <c r="J126" s="169">
        <v>1056.4</v>
      </c>
      <c r="K126" s="169">
        <v>1056.4</v>
      </c>
      <c r="L126" s="169"/>
      <c r="M126" s="169">
        <v>1056.4</v>
      </c>
      <c r="N126" s="169"/>
      <c r="O126" s="169"/>
      <c r="P126" s="169"/>
      <c r="Q126" s="169"/>
      <c r="R126" s="169">
        <f t="shared" si="21"/>
        <v>1056.4</v>
      </c>
      <c r="S126" s="169">
        <v>0</v>
      </c>
      <c r="U126" s="230">
        <f t="shared" si="11"/>
        <v>1056.4</v>
      </c>
    </row>
    <row r="127" spans="1:21" ht="15">
      <c r="A127" s="297"/>
      <c r="B127" s="251"/>
      <c r="C127" s="279"/>
      <c r="D127" s="260"/>
      <c r="E127" s="260"/>
      <c r="F127" s="279"/>
      <c r="G127" s="260"/>
      <c r="H127" s="168">
        <v>173017</v>
      </c>
      <c r="I127" s="170">
        <v>42978</v>
      </c>
      <c r="J127" s="169">
        <v>8592.47</v>
      </c>
      <c r="K127" s="169">
        <v>8592.47</v>
      </c>
      <c r="L127" s="169"/>
      <c r="M127" s="169">
        <v>8592.47</v>
      </c>
      <c r="N127" s="169"/>
      <c r="O127" s="169"/>
      <c r="P127" s="169"/>
      <c r="Q127" s="169"/>
      <c r="R127" s="169">
        <f t="shared" si="21"/>
        <v>8592.47</v>
      </c>
      <c r="S127" s="169">
        <v>0</v>
      </c>
      <c r="U127" s="230">
        <f t="shared" si="11"/>
        <v>8592.47</v>
      </c>
    </row>
    <row r="128" spans="1:21" ht="15">
      <c r="A128" s="297"/>
      <c r="B128" s="251"/>
      <c r="C128" s="279"/>
      <c r="D128" s="260"/>
      <c r="E128" s="260"/>
      <c r="F128" s="279"/>
      <c r="G128" s="260"/>
      <c r="H128" s="168">
        <v>173019</v>
      </c>
      <c r="I128" s="170">
        <v>42978</v>
      </c>
      <c r="J128" s="169">
        <v>163.8</v>
      </c>
      <c r="K128" s="169">
        <v>163.8</v>
      </c>
      <c r="L128" s="169"/>
      <c r="M128" s="169">
        <v>163.8</v>
      </c>
      <c r="N128" s="169"/>
      <c r="O128" s="169"/>
      <c r="P128" s="169"/>
      <c r="Q128" s="169"/>
      <c r="R128" s="169">
        <f aca="true" t="shared" si="22" ref="R128:R136">J128-O128-P128-S128</f>
        <v>163.8</v>
      </c>
      <c r="S128" s="169">
        <v>0</v>
      </c>
      <c r="U128" s="230">
        <f t="shared" si="11"/>
        <v>163.8</v>
      </c>
    </row>
    <row r="129" spans="1:21" ht="15">
      <c r="A129" s="297"/>
      <c r="B129" s="251"/>
      <c r="C129" s="279"/>
      <c r="D129" s="260"/>
      <c r="E129" s="260"/>
      <c r="F129" s="279"/>
      <c r="G129" s="260"/>
      <c r="H129" s="168">
        <v>173018</v>
      </c>
      <c r="I129" s="170">
        <v>42978</v>
      </c>
      <c r="J129" s="169">
        <v>5330.93</v>
      </c>
      <c r="K129" s="169">
        <v>5330.93</v>
      </c>
      <c r="L129" s="169">
        <v>5330.93</v>
      </c>
      <c r="M129" s="169"/>
      <c r="N129" s="169"/>
      <c r="O129" s="169"/>
      <c r="P129" s="169"/>
      <c r="Q129" s="169"/>
      <c r="R129" s="169">
        <f>J129-O129-P129-S129</f>
        <v>3485.8500000000004</v>
      </c>
      <c r="S129" s="169">
        <v>1845.08</v>
      </c>
      <c r="U129" s="230"/>
    </row>
    <row r="130" spans="1:21" ht="15">
      <c r="A130" s="297"/>
      <c r="B130" s="251"/>
      <c r="C130" s="279"/>
      <c r="D130" s="260"/>
      <c r="E130" s="260"/>
      <c r="F130" s="279"/>
      <c r="G130" s="260"/>
      <c r="H130" s="168">
        <v>172084</v>
      </c>
      <c r="I130" s="170">
        <v>43007</v>
      </c>
      <c r="J130" s="169">
        <v>3218.43</v>
      </c>
      <c r="K130" s="169">
        <v>3218.43</v>
      </c>
      <c r="L130" s="169">
        <v>3218.43</v>
      </c>
      <c r="M130" s="169"/>
      <c r="N130" s="169"/>
      <c r="O130" s="169"/>
      <c r="P130" s="169"/>
      <c r="Q130" s="169"/>
      <c r="R130" s="169">
        <f t="shared" si="22"/>
        <v>0</v>
      </c>
      <c r="S130" s="169">
        <f>K130-P130-Q130-T130</f>
        <v>3218.43</v>
      </c>
      <c r="U130" s="230">
        <f t="shared" si="11"/>
        <v>3218.43</v>
      </c>
    </row>
    <row r="131" spans="1:21" ht="15">
      <c r="A131" s="297"/>
      <c r="B131" s="251"/>
      <c r="C131" s="279"/>
      <c r="D131" s="260"/>
      <c r="E131" s="260"/>
      <c r="F131" s="279"/>
      <c r="G131" s="260"/>
      <c r="H131" s="168">
        <v>172082</v>
      </c>
      <c r="I131" s="170">
        <v>43007</v>
      </c>
      <c r="J131" s="169">
        <v>2698.28</v>
      </c>
      <c r="K131" s="169">
        <v>2698.28</v>
      </c>
      <c r="L131" s="169">
        <v>2698.28</v>
      </c>
      <c r="M131" s="169"/>
      <c r="N131" s="169"/>
      <c r="O131" s="169"/>
      <c r="P131" s="169"/>
      <c r="Q131" s="169"/>
      <c r="R131" s="169">
        <f t="shared" si="22"/>
        <v>0</v>
      </c>
      <c r="S131" s="169">
        <f>K131-P131-Q131-T131</f>
        <v>2698.28</v>
      </c>
      <c r="U131" s="230">
        <f t="shared" si="11"/>
        <v>2698.28</v>
      </c>
    </row>
    <row r="132" spans="1:21" ht="15">
      <c r="A132" s="297"/>
      <c r="B132" s="251"/>
      <c r="C132" s="279"/>
      <c r="D132" s="260"/>
      <c r="E132" s="260"/>
      <c r="F132" s="279"/>
      <c r="G132" s="260"/>
      <c r="H132" s="168">
        <v>174006</v>
      </c>
      <c r="I132" s="170">
        <v>43007</v>
      </c>
      <c r="J132" s="169">
        <v>4516.97</v>
      </c>
      <c r="K132" s="169">
        <v>4516.97</v>
      </c>
      <c r="L132" s="169">
        <v>4516.97</v>
      </c>
      <c r="M132" s="169"/>
      <c r="N132" s="169"/>
      <c r="O132" s="169"/>
      <c r="P132" s="169"/>
      <c r="Q132" s="169"/>
      <c r="R132" s="169">
        <f t="shared" si="22"/>
        <v>0</v>
      </c>
      <c r="S132" s="169">
        <f>K132-P132-Q132-T132</f>
        <v>4516.97</v>
      </c>
      <c r="U132" s="230">
        <f t="shared" si="11"/>
        <v>4516.97</v>
      </c>
    </row>
    <row r="133" spans="1:21" ht="15">
      <c r="A133" s="297"/>
      <c r="B133" s="251"/>
      <c r="C133" s="279"/>
      <c r="D133" s="260"/>
      <c r="E133" s="260"/>
      <c r="F133" s="279"/>
      <c r="G133" s="260"/>
      <c r="H133" s="168">
        <v>172086</v>
      </c>
      <c r="I133" s="170">
        <v>43007</v>
      </c>
      <c r="J133" s="169">
        <v>1522.2</v>
      </c>
      <c r="K133" s="169">
        <v>1522.2</v>
      </c>
      <c r="L133" s="169">
        <v>1522.2</v>
      </c>
      <c r="M133" s="169"/>
      <c r="N133" s="169"/>
      <c r="O133" s="169"/>
      <c r="P133" s="169"/>
      <c r="Q133" s="169"/>
      <c r="R133" s="169">
        <f t="shared" si="22"/>
        <v>0</v>
      </c>
      <c r="S133" s="169">
        <f>K133-P133-Q133-T133</f>
        <v>1522.2</v>
      </c>
      <c r="U133" s="230">
        <f t="shared" si="11"/>
        <v>1522.2</v>
      </c>
    </row>
    <row r="134" spans="1:21" ht="15">
      <c r="A134" s="297"/>
      <c r="B134" s="251"/>
      <c r="C134" s="279"/>
      <c r="D134" s="260"/>
      <c r="E134" s="260"/>
      <c r="F134" s="279"/>
      <c r="G134" s="260"/>
      <c r="H134" s="168">
        <v>172085</v>
      </c>
      <c r="I134" s="170">
        <v>43007</v>
      </c>
      <c r="J134" s="169">
        <v>15986.22</v>
      </c>
      <c r="K134" s="169">
        <v>15986.22</v>
      </c>
      <c r="L134" s="169">
        <v>15986.22</v>
      </c>
      <c r="M134" s="169"/>
      <c r="N134" s="169"/>
      <c r="O134" s="169"/>
      <c r="P134" s="169"/>
      <c r="Q134" s="169"/>
      <c r="R134" s="169">
        <f t="shared" si="22"/>
        <v>0</v>
      </c>
      <c r="S134" s="169">
        <f>K134-P134-Q134-T134</f>
        <v>15986.22</v>
      </c>
      <c r="U134" s="230">
        <f t="shared" si="11"/>
        <v>15986.22</v>
      </c>
    </row>
    <row r="135" spans="1:21" ht="15">
      <c r="A135" s="297"/>
      <c r="B135" s="251"/>
      <c r="C135" s="279"/>
      <c r="D135" s="260"/>
      <c r="E135" s="260"/>
      <c r="F135" s="279"/>
      <c r="G135" s="260"/>
      <c r="H135" s="168"/>
      <c r="I135" s="170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U135" s="230">
        <f t="shared" si="11"/>
        <v>0</v>
      </c>
    </row>
    <row r="136" spans="1:21" ht="15">
      <c r="A136" s="297"/>
      <c r="B136" s="251"/>
      <c r="C136" s="279"/>
      <c r="D136" s="260"/>
      <c r="E136" s="260"/>
      <c r="F136" s="279"/>
      <c r="G136" s="260"/>
      <c r="H136" s="171"/>
      <c r="I136" s="170"/>
      <c r="J136" s="169"/>
      <c r="K136" s="169"/>
      <c r="L136" s="169"/>
      <c r="M136" s="169"/>
      <c r="N136" s="169"/>
      <c r="O136" s="169"/>
      <c r="P136" s="169"/>
      <c r="Q136" s="169"/>
      <c r="R136" s="169">
        <f t="shared" si="22"/>
        <v>0</v>
      </c>
      <c r="S136" s="169">
        <f>K136-P136-Q136-T136</f>
        <v>0</v>
      </c>
      <c r="U136" s="230">
        <f t="shared" si="11"/>
        <v>0</v>
      </c>
    </row>
    <row r="137" spans="1:21" ht="15">
      <c r="A137" s="110"/>
      <c r="B137" s="69" t="s">
        <v>13</v>
      </c>
      <c r="C137" s="114"/>
      <c r="D137" s="113"/>
      <c r="E137" s="111"/>
      <c r="F137" s="112"/>
      <c r="G137" s="111"/>
      <c r="H137" s="177"/>
      <c r="I137" s="178"/>
      <c r="J137" s="194">
        <f aca="true" t="shared" si="23" ref="J137:S137">SUM(J122:J136)</f>
        <v>58119.56999999999</v>
      </c>
      <c r="K137" s="194">
        <f t="shared" si="23"/>
        <v>58119.56999999999</v>
      </c>
      <c r="L137" s="194">
        <f t="shared" si="23"/>
        <v>33273.03</v>
      </c>
      <c r="M137" s="194">
        <f t="shared" si="23"/>
        <v>24846.539999999997</v>
      </c>
      <c r="N137" s="194"/>
      <c r="O137" s="194">
        <f t="shared" si="23"/>
        <v>0</v>
      </c>
      <c r="P137" s="194">
        <f t="shared" si="23"/>
        <v>0</v>
      </c>
      <c r="Q137" s="194">
        <f t="shared" si="23"/>
        <v>0</v>
      </c>
      <c r="R137" s="194">
        <f t="shared" si="23"/>
        <v>28332.39</v>
      </c>
      <c r="S137" s="194">
        <f t="shared" si="23"/>
        <v>29787.18</v>
      </c>
      <c r="U137" s="231">
        <f t="shared" si="11"/>
        <v>58119.57</v>
      </c>
    </row>
    <row r="138" spans="1:21" ht="15" customHeight="1">
      <c r="A138" s="297">
        <v>12</v>
      </c>
      <c r="B138" s="250" t="s">
        <v>42</v>
      </c>
      <c r="C138" s="293"/>
      <c r="D138" s="261"/>
      <c r="E138" s="298"/>
      <c r="F138" s="293"/>
      <c r="G138" s="261"/>
      <c r="H138" s="168">
        <v>836</v>
      </c>
      <c r="I138" s="170">
        <v>42948</v>
      </c>
      <c r="J138" s="169">
        <v>193.82</v>
      </c>
      <c r="K138" s="169">
        <v>193.82</v>
      </c>
      <c r="L138" s="169"/>
      <c r="M138" s="169">
        <v>193.82</v>
      </c>
      <c r="N138" s="169"/>
      <c r="O138" s="169"/>
      <c r="P138" s="169"/>
      <c r="Q138" s="169"/>
      <c r="R138" s="169">
        <f aca="true" t="shared" si="24" ref="R138:R159">J138-O138-P138-S138</f>
        <v>193.82</v>
      </c>
      <c r="S138" s="169">
        <v>0</v>
      </c>
      <c r="U138" s="230">
        <f t="shared" si="11"/>
        <v>193.82</v>
      </c>
    </row>
    <row r="139" spans="1:21" ht="15">
      <c r="A139" s="297"/>
      <c r="B139" s="251"/>
      <c r="C139" s="294"/>
      <c r="D139" s="262"/>
      <c r="E139" s="299"/>
      <c r="F139" s="294"/>
      <c r="G139" s="262"/>
      <c r="H139" s="168">
        <v>837</v>
      </c>
      <c r="I139" s="170">
        <v>42948</v>
      </c>
      <c r="J139" s="169">
        <v>946.25</v>
      </c>
      <c r="K139" s="169">
        <v>946.25</v>
      </c>
      <c r="L139" s="169"/>
      <c r="M139" s="169">
        <v>946.25</v>
      </c>
      <c r="N139" s="169"/>
      <c r="O139" s="169"/>
      <c r="P139" s="169"/>
      <c r="Q139" s="169"/>
      <c r="R139" s="169">
        <f t="shared" si="24"/>
        <v>946.25</v>
      </c>
      <c r="S139" s="169">
        <v>0</v>
      </c>
      <c r="U139" s="230">
        <f aca="true" t="shared" si="25" ref="U139:U202">R139+S139</f>
        <v>946.25</v>
      </c>
    </row>
    <row r="140" spans="1:21" ht="15">
      <c r="A140" s="297"/>
      <c r="B140" s="251"/>
      <c r="C140" s="294"/>
      <c r="D140" s="262"/>
      <c r="E140" s="299"/>
      <c r="F140" s="294"/>
      <c r="G140" s="262"/>
      <c r="H140" s="168">
        <v>3841</v>
      </c>
      <c r="I140" s="170">
        <v>42978</v>
      </c>
      <c r="J140" s="169">
        <v>44.16</v>
      </c>
      <c r="K140" s="169">
        <v>44.16</v>
      </c>
      <c r="L140" s="169">
        <v>44.16</v>
      </c>
      <c r="M140" s="169"/>
      <c r="N140" s="169"/>
      <c r="O140" s="169"/>
      <c r="P140" s="169"/>
      <c r="Q140" s="169"/>
      <c r="R140" s="169">
        <f t="shared" si="24"/>
        <v>44.16</v>
      </c>
      <c r="S140" s="169"/>
      <c r="U140" s="230">
        <f t="shared" si="25"/>
        <v>44.16</v>
      </c>
    </row>
    <row r="141" spans="1:21" ht="15">
      <c r="A141" s="297"/>
      <c r="B141" s="251"/>
      <c r="C141" s="294"/>
      <c r="D141" s="262"/>
      <c r="E141" s="299"/>
      <c r="F141" s="294"/>
      <c r="G141" s="262"/>
      <c r="H141" s="168">
        <v>3892</v>
      </c>
      <c r="I141" s="170">
        <v>42978</v>
      </c>
      <c r="J141" s="169">
        <v>176.63</v>
      </c>
      <c r="K141" s="169">
        <v>176.63</v>
      </c>
      <c r="L141" s="169">
        <v>176.63</v>
      </c>
      <c r="M141" s="169"/>
      <c r="N141" s="169"/>
      <c r="O141" s="169"/>
      <c r="P141" s="169"/>
      <c r="Q141" s="169"/>
      <c r="R141" s="169">
        <f t="shared" si="24"/>
        <v>176.63</v>
      </c>
      <c r="S141" s="169"/>
      <c r="U141" s="230">
        <f t="shared" si="25"/>
        <v>176.63</v>
      </c>
    </row>
    <row r="142" spans="1:21" ht="15">
      <c r="A142" s="297"/>
      <c r="B142" s="251"/>
      <c r="C142" s="294"/>
      <c r="D142" s="262"/>
      <c r="E142" s="299"/>
      <c r="F142" s="294"/>
      <c r="G142" s="262"/>
      <c r="H142" s="168">
        <v>3994</v>
      </c>
      <c r="I142" s="170">
        <v>42978</v>
      </c>
      <c r="J142" s="169">
        <v>113.55</v>
      </c>
      <c r="K142" s="169">
        <v>113.55</v>
      </c>
      <c r="L142" s="169">
        <v>113.55</v>
      </c>
      <c r="M142" s="169"/>
      <c r="N142" s="169"/>
      <c r="O142" s="169"/>
      <c r="P142" s="169"/>
      <c r="Q142" s="169"/>
      <c r="R142" s="169">
        <f t="shared" si="24"/>
        <v>113.55</v>
      </c>
      <c r="S142" s="169"/>
      <c r="U142" s="230">
        <f t="shared" si="25"/>
        <v>113.55</v>
      </c>
    </row>
    <row r="143" spans="1:21" ht="15">
      <c r="A143" s="297"/>
      <c r="B143" s="251"/>
      <c r="C143" s="294"/>
      <c r="D143" s="262"/>
      <c r="E143" s="299"/>
      <c r="F143" s="294"/>
      <c r="G143" s="262"/>
      <c r="H143" s="168">
        <v>3995</v>
      </c>
      <c r="I143" s="170">
        <v>42978</v>
      </c>
      <c r="J143" s="169">
        <v>138.78</v>
      </c>
      <c r="K143" s="169">
        <v>138.78</v>
      </c>
      <c r="L143" s="169">
        <v>138.78</v>
      </c>
      <c r="M143" s="169"/>
      <c r="N143" s="169"/>
      <c r="O143" s="169"/>
      <c r="P143" s="169"/>
      <c r="Q143" s="169"/>
      <c r="R143" s="169">
        <f t="shared" si="24"/>
        <v>138.78</v>
      </c>
      <c r="S143" s="169"/>
      <c r="U143" s="230">
        <f t="shared" si="25"/>
        <v>138.78</v>
      </c>
    </row>
    <row r="144" spans="1:21" ht="15">
      <c r="A144" s="297"/>
      <c r="B144" s="251"/>
      <c r="C144" s="294"/>
      <c r="D144" s="262"/>
      <c r="E144" s="299"/>
      <c r="F144" s="294"/>
      <c r="G144" s="262"/>
      <c r="H144" s="168">
        <v>4036</v>
      </c>
      <c r="I144" s="170">
        <v>42978</v>
      </c>
      <c r="J144" s="169">
        <v>113.55</v>
      </c>
      <c r="K144" s="169">
        <v>113.55</v>
      </c>
      <c r="L144" s="169">
        <v>113.55</v>
      </c>
      <c r="M144" s="169"/>
      <c r="N144" s="169"/>
      <c r="O144" s="169"/>
      <c r="P144" s="169"/>
      <c r="Q144" s="169"/>
      <c r="R144" s="169">
        <f t="shared" si="24"/>
        <v>113.55</v>
      </c>
      <c r="S144" s="169"/>
      <c r="U144" s="230">
        <f t="shared" si="25"/>
        <v>113.55</v>
      </c>
    </row>
    <row r="145" spans="1:21" ht="15">
      <c r="A145" s="297"/>
      <c r="B145" s="251"/>
      <c r="C145" s="294"/>
      <c r="D145" s="262"/>
      <c r="E145" s="299"/>
      <c r="F145" s="294"/>
      <c r="G145" s="262"/>
      <c r="H145" s="168">
        <v>4064</v>
      </c>
      <c r="I145" s="170">
        <v>42978</v>
      </c>
      <c r="J145" s="169">
        <v>6.31</v>
      </c>
      <c r="K145" s="169">
        <v>6.31</v>
      </c>
      <c r="L145" s="169">
        <v>6.31</v>
      </c>
      <c r="M145" s="169"/>
      <c r="N145" s="169"/>
      <c r="O145" s="169"/>
      <c r="P145" s="169"/>
      <c r="Q145" s="169"/>
      <c r="R145" s="169">
        <f t="shared" si="24"/>
        <v>6.31</v>
      </c>
      <c r="S145" s="169"/>
      <c r="U145" s="230">
        <f t="shared" si="25"/>
        <v>6.31</v>
      </c>
    </row>
    <row r="146" spans="1:21" ht="15">
      <c r="A146" s="297"/>
      <c r="B146" s="251"/>
      <c r="C146" s="294"/>
      <c r="D146" s="262"/>
      <c r="E146" s="299"/>
      <c r="F146" s="294"/>
      <c r="G146" s="262"/>
      <c r="H146" s="168">
        <v>4096</v>
      </c>
      <c r="I146" s="170">
        <v>42978</v>
      </c>
      <c r="J146" s="169">
        <v>107.24</v>
      </c>
      <c r="K146" s="169">
        <v>107.24</v>
      </c>
      <c r="L146" s="169">
        <v>107.24</v>
      </c>
      <c r="M146" s="169"/>
      <c r="N146" s="169"/>
      <c r="O146" s="169"/>
      <c r="P146" s="169"/>
      <c r="Q146" s="169"/>
      <c r="R146" s="169">
        <f t="shared" si="24"/>
        <v>107.24</v>
      </c>
      <c r="S146" s="169"/>
      <c r="U146" s="230">
        <f t="shared" si="25"/>
        <v>107.24</v>
      </c>
    </row>
    <row r="147" spans="1:21" ht="15">
      <c r="A147" s="297"/>
      <c r="B147" s="251"/>
      <c r="C147" s="294"/>
      <c r="D147" s="262"/>
      <c r="E147" s="299"/>
      <c r="F147" s="294"/>
      <c r="G147" s="262"/>
      <c r="H147" s="168">
        <v>4136</v>
      </c>
      <c r="I147" s="170">
        <v>42978</v>
      </c>
      <c r="J147" s="169">
        <v>15707.75</v>
      </c>
      <c r="K147" s="169">
        <v>15707.75</v>
      </c>
      <c r="L147" s="169">
        <v>15707.75</v>
      </c>
      <c r="M147" s="169"/>
      <c r="N147" s="169"/>
      <c r="O147" s="169"/>
      <c r="P147" s="169"/>
      <c r="Q147" s="169"/>
      <c r="R147" s="169">
        <f t="shared" si="24"/>
        <v>15707.75</v>
      </c>
      <c r="S147" s="169"/>
      <c r="U147" s="230">
        <f t="shared" si="25"/>
        <v>15707.75</v>
      </c>
    </row>
    <row r="148" spans="1:21" ht="15">
      <c r="A148" s="297"/>
      <c r="B148" s="251"/>
      <c r="C148" s="294"/>
      <c r="D148" s="262"/>
      <c r="E148" s="299"/>
      <c r="F148" s="294"/>
      <c r="G148" s="262"/>
      <c r="H148" s="168">
        <v>4137</v>
      </c>
      <c r="I148" s="170">
        <v>42978</v>
      </c>
      <c r="J148" s="169">
        <v>2907.3</v>
      </c>
      <c r="K148" s="169">
        <v>2907.3</v>
      </c>
      <c r="L148" s="169">
        <v>2907.3</v>
      </c>
      <c r="M148" s="169"/>
      <c r="N148" s="169"/>
      <c r="O148" s="169"/>
      <c r="P148" s="169"/>
      <c r="Q148" s="169"/>
      <c r="R148" s="169">
        <f t="shared" si="24"/>
        <v>2907.3</v>
      </c>
      <c r="S148" s="169"/>
      <c r="U148" s="230">
        <f t="shared" si="25"/>
        <v>2907.3</v>
      </c>
    </row>
    <row r="149" spans="1:21" ht="15">
      <c r="A149" s="297"/>
      <c r="B149" s="251"/>
      <c r="C149" s="294"/>
      <c r="D149" s="262"/>
      <c r="E149" s="299"/>
      <c r="F149" s="294"/>
      <c r="G149" s="262"/>
      <c r="H149" s="168">
        <v>4138</v>
      </c>
      <c r="I149" s="170">
        <v>42978</v>
      </c>
      <c r="J149" s="169">
        <v>189.25</v>
      </c>
      <c r="K149" s="169">
        <v>189.25</v>
      </c>
      <c r="L149" s="169">
        <v>189.25</v>
      </c>
      <c r="M149" s="169"/>
      <c r="N149" s="169"/>
      <c r="O149" s="169"/>
      <c r="P149" s="169"/>
      <c r="Q149" s="169"/>
      <c r="R149" s="169">
        <f t="shared" si="24"/>
        <v>189.25</v>
      </c>
      <c r="S149" s="169"/>
      <c r="U149" s="230">
        <f t="shared" si="25"/>
        <v>189.25</v>
      </c>
    </row>
    <row r="150" spans="1:21" ht="15">
      <c r="A150" s="297"/>
      <c r="B150" s="251"/>
      <c r="C150" s="294"/>
      <c r="D150" s="262"/>
      <c r="E150" s="299"/>
      <c r="F150" s="294"/>
      <c r="G150" s="262"/>
      <c r="H150" s="168">
        <v>4139</v>
      </c>
      <c r="I150" s="170">
        <v>42978</v>
      </c>
      <c r="J150" s="169">
        <v>193.82</v>
      </c>
      <c r="K150" s="169">
        <v>193.82</v>
      </c>
      <c r="L150" s="169">
        <v>193.82</v>
      </c>
      <c r="M150" s="169"/>
      <c r="N150" s="169"/>
      <c r="O150" s="169"/>
      <c r="P150" s="169"/>
      <c r="Q150" s="169"/>
      <c r="R150" s="169">
        <f t="shared" si="24"/>
        <v>193.82</v>
      </c>
      <c r="S150" s="169"/>
      <c r="U150" s="230">
        <f t="shared" si="25"/>
        <v>193.82</v>
      </c>
    </row>
    <row r="151" spans="1:21" ht="15">
      <c r="A151" s="297"/>
      <c r="B151" s="251"/>
      <c r="C151" s="294"/>
      <c r="D151" s="262"/>
      <c r="E151" s="299"/>
      <c r="F151" s="294"/>
      <c r="G151" s="262"/>
      <c r="H151" s="236">
        <v>4317</v>
      </c>
      <c r="I151" s="170">
        <v>43008</v>
      </c>
      <c r="J151" s="237">
        <v>176.63</v>
      </c>
      <c r="K151" s="237">
        <v>176.63</v>
      </c>
      <c r="L151" s="237">
        <v>176.63</v>
      </c>
      <c r="M151" s="237"/>
      <c r="N151" s="237"/>
      <c r="O151" s="237"/>
      <c r="P151" s="237"/>
      <c r="Q151" s="237"/>
      <c r="R151" s="169">
        <f t="shared" si="24"/>
        <v>0</v>
      </c>
      <c r="S151" s="169">
        <f>K151-P151-Q151-T151</f>
        <v>176.63</v>
      </c>
      <c r="U151" s="230">
        <f t="shared" si="25"/>
        <v>176.63</v>
      </c>
    </row>
    <row r="152" spans="1:21" ht="15">
      <c r="A152" s="297"/>
      <c r="B152" s="251"/>
      <c r="C152" s="294"/>
      <c r="D152" s="262"/>
      <c r="E152" s="299"/>
      <c r="F152" s="294"/>
      <c r="G152" s="262"/>
      <c r="H152" s="168">
        <v>4332</v>
      </c>
      <c r="I152" s="170">
        <v>43008</v>
      </c>
      <c r="J152" s="169">
        <v>75.7</v>
      </c>
      <c r="K152" s="169">
        <v>75.7</v>
      </c>
      <c r="L152" s="169">
        <v>75.7</v>
      </c>
      <c r="M152" s="169"/>
      <c r="N152" s="169"/>
      <c r="O152" s="169"/>
      <c r="P152" s="169"/>
      <c r="Q152" s="169"/>
      <c r="R152" s="169">
        <f t="shared" si="24"/>
        <v>0</v>
      </c>
      <c r="S152" s="169">
        <f>K152-P152-Q152-T152</f>
        <v>75.7</v>
      </c>
      <c r="U152" s="230">
        <f t="shared" si="25"/>
        <v>75.7</v>
      </c>
    </row>
    <row r="153" spans="1:21" ht="15">
      <c r="A153" s="297"/>
      <c r="B153" s="251"/>
      <c r="C153" s="294"/>
      <c r="D153" s="262"/>
      <c r="E153" s="299"/>
      <c r="F153" s="294"/>
      <c r="G153" s="262"/>
      <c r="H153" s="168">
        <v>4347</v>
      </c>
      <c r="I153" s="170">
        <v>43008</v>
      </c>
      <c r="J153" s="169">
        <v>157.71</v>
      </c>
      <c r="K153" s="169">
        <v>157.71</v>
      </c>
      <c r="L153" s="169">
        <v>157.71</v>
      </c>
      <c r="M153" s="169"/>
      <c r="N153" s="169"/>
      <c r="O153" s="169"/>
      <c r="P153" s="169"/>
      <c r="Q153" s="169"/>
      <c r="R153" s="169">
        <f t="shared" si="24"/>
        <v>0</v>
      </c>
      <c r="S153" s="169">
        <f>K153-P153-Q153-T153</f>
        <v>157.71</v>
      </c>
      <c r="U153" s="230">
        <f t="shared" si="25"/>
        <v>157.71</v>
      </c>
    </row>
    <row r="154" spans="1:21" ht="15">
      <c r="A154" s="297"/>
      <c r="B154" s="251"/>
      <c r="C154" s="294"/>
      <c r="D154" s="262"/>
      <c r="E154" s="299"/>
      <c r="F154" s="294"/>
      <c r="G154" s="262"/>
      <c r="H154" s="236">
        <v>4355</v>
      </c>
      <c r="I154" s="170">
        <v>43008</v>
      </c>
      <c r="J154" s="237">
        <v>80.01</v>
      </c>
      <c r="K154" s="237">
        <v>63.08</v>
      </c>
      <c r="L154" s="237">
        <v>63.08</v>
      </c>
      <c r="M154" s="237"/>
      <c r="N154" s="237"/>
      <c r="O154" s="237"/>
      <c r="P154" s="237">
        <v>16.93</v>
      </c>
      <c r="Q154" s="237"/>
      <c r="R154" s="169">
        <f t="shared" si="24"/>
        <v>0</v>
      </c>
      <c r="S154" s="169">
        <v>63.08</v>
      </c>
      <c r="U154" s="230">
        <f t="shared" si="25"/>
        <v>63.08</v>
      </c>
    </row>
    <row r="155" spans="1:21" ht="15">
      <c r="A155" s="297"/>
      <c r="B155" s="251"/>
      <c r="C155" s="294"/>
      <c r="D155" s="262"/>
      <c r="E155" s="299"/>
      <c r="F155" s="294"/>
      <c r="G155" s="262"/>
      <c r="H155" s="168">
        <v>4361</v>
      </c>
      <c r="I155" s="170">
        <v>43008</v>
      </c>
      <c r="J155" s="169">
        <v>151.4</v>
      </c>
      <c r="K155" s="169">
        <v>151.4</v>
      </c>
      <c r="L155" s="169">
        <v>151.4</v>
      </c>
      <c r="M155" s="169"/>
      <c r="N155" s="169"/>
      <c r="O155" s="169"/>
      <c r="P155" s="169"/>
      <c r="Q155" s="169"/>
      <c r="R155" s="169">
        <f t="shared" si="24"/>
        <v>0</v>
      </c>
      <c r="S155" s="169">
        <f>K155-P155-Q155-T155</f>
        <v>151.4</v>
      </c>
      <c r="U155" s="230">
        <f t="shared" si="25"/>
        <v>151.4</v>
      </c>
    </row>
    <row r="156" spans="1:21" ht="15">
      <c r="A156" s="297"/>
      <c r="B156" s="251"/>
      <c r="C156" s="294"/>
      <c r="D156" s="262"/>
      <c r="E156" s="299"/>
      <c r="F156" s="294"/>
      <c r="G156" s="262"/>
      <c r="H156" s="168">
        <v>4410</v>
      </c>
      <c r="I156" s="170">
        <v>43008</v>
      </c>
      <c r="J156" s="169">
        <v>151.4</v>
      </c>
      <c r="K156" s="169">
        <v>145.09</v>
      </c>
      <c r="L156" s="239">
        <v>145.09</v>
      </c>
      <c r="M156" s="169"/>
      <c r="N156" s="169"/>
      <c r="O156" s="169"/>
      <c r="P156" s="169">
        <v>6.31</v>
      </c>
      <c r="Q156" s="169"/>
      <c r="R156" s="169">
        <f t="shared" si="24"/>
        <v>0</v>
      </c>
      <c r="S156" s="169">
        <v>145.09</v>
      </c>
      <c r="U156" s="230">
        <f t="shared" si="25"/>
        <v>145.09</v>
      </c>
    </row>
    <row r="157" spans="1:21" ht="15">
      <c r="A157" s="297"/>
      <c r="B157" s="251"/>
      <c r="C157" s="294"/>
      <c r="D157" s="262"/>
      <c r="E157" s="299"/>
      <c r="F157" s="294"/>
      <c r="G157" s="262"/>
      <c r="H157" s="168">
        <v>4546</v>
      </c>
      <c r="I157" s="170">
        <v>43008</v>
      </c>
      <c r="J157" s="169">
        <v>17032.5</v>
      </c>
      <c r="K157" s="169">
        <v>17032.5</v>
      </c>
      <c r="L157" s="169">
        <v>17032.5</v>
      </c>
      <c r="M157" s="169"/>
      <c r="N157" s="169"/>
      <c r="O157" s="169"/>
      <c r="P157" s="169"/>
      <c r="Q157" s="169"/>
      <c r="R157" s="169">
        <f t="shared" si="24"/>
        <v>0</v>
      </c>
      <c r="S157" s="169">
        <f>K157-P157-Q157-T157</f>
        <v>17032.5</v>
      </c>
      <c r="U157" s="230">
        <f t="shared" si="25"/>
        <v>17032.5</v>
      </c>
    </row>
    <row r="158" spans="1:21" ht="15">
      <c r="A158" s="297"/>
      <c r="B158" s="251"/>
      <c r="C158" s="294"/>
      <c r="D158" s="262"/>
      <c r="E158" s="299"/>
      <c r="F158" s="294"/>
      <c r="G158" s="262"/>
      <c r="H158" s="168">
        <v>4547</v>
      </c>
      <c r="I158" s="170">
        <v>43008</v>
      </c>
      <c r="J158" s="169">
        <v>757</v>
      </c>
      <c r="K158" s="169">
        <v>757</v>
      </c>
      <c r="L158" s="169">
        <v>757</v>
      </c>
      <c r="M158" s="169"/>
      <c r="N158" s="169"/>
      <c r="O158" s="169"/>
      <c r="P158" s="169"/>
      <c r="Q158" s="169"/>
      <c r="R158" s="169">
        <f t="shared" si="24"/>
        <v>0</v>
      </c>
      <c r="S158" s="169">
        <f>K158-P158-Q158-T158</f>
        <v>757</v>
      </c>
      <c r="U158" s="230">
        <f t="shared" si="25"/>
        <v>757</v>
      </c>
    </row>
    <row r="159" spans="1:21" ht="15">
      <c r="A159" s="297"/>
      <c r="B159" s="251"/>
      <c r="C159" s="294"/>
      <c r="D159" s="262"/>
      <c r="E159" s="299"/>
      <c r="F159" s="294"/>
      <c r="G159" s="262"/>
      <c r="H159" s="168">
        <v>4548</v>
      </c>
      <c r="I159" s="170">
        <v>43008</v>
      </c>
      <c r="J159" s="169">
        <v>2519.66</v>
      </c>
      <c r="K159" s="169">
        <v>2519.66</v>
      </c>
      <c r="L159" s="169">
        <v>2519.66</v>
      </c>
      <c r="M159" s="169"/>
      <c r="N159" s="169"/>
      <c r="O159" s="169"/>
      <c r="P159" s="169"/>
      <c r="Q159" s="169"/>
      <c r="R159" s="169">
        <f t="shared" si="24"/>
        <v>0</v>
      </c>
      <c r="S159" s="169">
        <f>K159-P159-Q159-T159</f>
        <v>2519.66</v>
      </c>
      <c r="U159" s="230">
        <f t="shared" si="25"/>
        <v>2519.66</v>
      </c>
    </row>
    <row r="160" spans="1:21" ht="15">
      <c r="A160" s="297"/>
      <c r="B160" s="251"/>
      <c r="C160" s="294"/>
      <c r="D160" s="262"/>
      <c r="E160" s="299"/>
      <c r="F160" s="294"/>
      <c r="G160" s="262"/>
      <c r="H160" s="236"/>
      <c r="I160" s="170"/>
      <c r="J160" s="237"/>
      <c r="K160" s="237"/>
      <c r="L160" s="237"/>
      <c r="M160" s="237"/>
      <c r="N160" s="237"/>
      <c r="O160" s="237"/>
      <c r="P160" s="237"/>
      <c r="Q160" s="237"/>
      <c r="R160" s="169"/>
      <c r="S160" s="237"/>
      <c r="U160" s="230"/>
    </row>
    <row r="161" spans="1:21" ht="15">
      <c r="A161" s="110"/>
      <c r="B161" s="69" t="s">
        <v>13</v>
      </c>
      <c r="C161" s="109"/>
      <c r="D161" s="78"/>
      <c r="E161" s="107"/>
      <c r="F161" s="108"/>
      <c r="G161" s="107"/>
      <c r="H161" s="174"/>
      <c r="I161" s="175"/>
      <c r="J161" s="195">
        <f>SUM(J138:J160)</f>
        <v>41940.42</v>
      </c>
      <c r="K161" s="195">
        <f aca="true" t="shared" si="26" ref="K161:U161">SUM(K138:K160)</f>
        <v>41917.18000000001</v>
      </c>
      <c r="L161" s="195">
        <f t="shared" si="26"/>
        <v>40777.11</v>
      </c>
      <c r="M161" s="195">
        <f t="shared" si="26"/>
        <v>1140.07</v>
      </c>
      <c r="N161" s="195"/>
      <c r="O161" s="195">
        <f t="shared" si="26"/>
        <v>0</v>
      </c>
      <c r="P161" s="195">
        <f t="shared" si="26"/>
        <v>23.24</v>
      </c>
      <c r="Q161" s="195">
        <f t="shared" si="26"/>
        <v>0</v>
      </c>
      <c r="R161" s="195">
        <f t="shared" si="26"/>
        <v>20838.41</v>
      </c>
      <c r="S161" s="195">
        <f t="shared" si="26"/>
        <v>21078.77</v>
      </c>
      <c r="T161" s="195">
        <f t="shared" si="26"/>
        <v>0</v>
      </c>
      <c r="U161" s="213">
        <f t="shared" si="26"/>
        <v>41917.18000000001</v>
      </c>
    </row>
    <row r="162" spans="1:21" ht="15" customHeight="1">
      <c r="A162" s="248">
        <v>13</v>
      </c>
      <c r="B162" s="265" t="s">
        <v>41</v>
      </c>
      <c r="C162" s="267" t="s">
        <v>15</v>
      </c>
      <c r="D162" s="246">
        <v>19</v>
      </c>
      <c r="E162" s="280" t="s">
        <v>16</v>
      </c>
      <c r="F162" s="278" t="s">
        <v>15</v>
      </c>
      <c r="G162" s="259" t="s">
        <v>40</v>
      </c>
      <c r="H162" s="168">
        <v>4569</v>
      </c>
      <c r="I162" s="170">
        <v>43008</v>
      </c>
      <c r="J162" s="169">
        <v>262.27</v>
      </c>
      <c r="K162" s="169">
        <v>262.27</v>
      </c>
      <c r="L162" s="169">
        <v>262.27</v>
      </c>
      <c r="M162" s="169"/>
      <c r="N162" s="169"/>
      <c r="O162" s="169"/>
      <c r="P162" s="169"/>
      <c r="Q162" s="169"/>
      <c r="R162" s="169">
        <f>J162-O162-P162-S162</f>
        <v>0</v>
      </c>
      <c r="S162" s="169">
        <f>K162-P162-Q162-T162</f>
        <v>262.27</v>
      </c>
      <c r="U162" s="230">
        <f t="shared" si="25"/>
        <v>262.27</v>
      </c>
    </row>
    <row r="163" spans="1:21" ht="15">
      <c r="A163" s="249"/>
      <c r="B163" s="266"/>
      <c r="C163" s="268"/>
      <c r="D163" s="242"/>
      <c r="E163" s="281"/>
      <c r="F163" s="279"/>
      <c r="G163" s="260"/>
      <c r="H163" s="168">
        <v>4317</v>
      </c>
      <c r="I163" s="170">
        <v>42978</v>
      </c>
      <c r="J163" s="169">
        <v>2595.54</v>
      </c>
      <c r="K163" s="169">
        <v>2595.54</v>
      </c>
      <c r="L163" s="169">
        <v>2595.54</v>
      </c>
      <c r="M163" s="169"/>
      <c r="N163" s="169"/>
      <c r="O163" s="169"/>
      <c r="P163" s="169"/>
      <c r="Q163" s="169"/>
      <c r="R163" s="169">
        <f>J163-O163-P163-S163</f>
        <v>2595.54</v>
      </c>
      <c r="S163" s="169"/>
      <c r="U163" s="230">
        <f t="shared" si="25"/>
        <v>2595.54</v>
      </c>
    </row>
    <row r="164" spans="1:21" ht="15">
      <c r="A164" s="249"/>
      <c r="B164" s="266"/>
      <c r="C164" s="268"/>
      <c r="D164" s="242"/>
      <c r="E164" s="281"/>
      <c r="F164" s="279"/>
      <c r="G164" s="260"/>
      <c r="H164" s="172"/>
      <c r="I164" s="170"/>
      <c r="J164" s="199"/>
      <c r="K164" s="199"/>
      <c r="L164" s="199"/>
      <c r="M164" s="199"/>
      <c r="N164" s="199"/>
      <c r="O164" s="199"/>
      <c r="P164" s="199"/>
      <c r="Q164" s="199"/>
      <c r="R164" s="169">
        <f>J164-O164-P164</f>
        <v>0</v>
      </c>
      <c r="S164" s="176"/>
      <c r="U164" s="230">
        <f t="shared" si="25"/>
        <v>0</v>
      </c>
    </row>
    <row r="165" spans="1:21" ht="15">
      <c r="A165" s="249"/>
      <c r="B165" s="302"/>
      <c r="C165" s="301"/>
      <c r="D165" s="245"/>
      <c r="E165" s="282"/>
      <c r="F165" s="300"/>
      <c r="G165" s="272"/>
      <c r="H165" s="172"/>
      <c r="I165" s="173"/>
      <c r="J165" s="199"/>
      <c r="K165" s="199"/>
      <c r="L165" s="199"/>
      <c r="M165" s="199"/>
      <c r="N165" s="199"/>
      <c r="O165" s="199"/>
      <c r="P165" s="199"/>
      <c r="Q165" s="199"/>
      <c r="R165" s="169">
        <f>J165-O165-P165</f>
        <v>0</v>
      </c>
      <c r="S165" s="195"/>
      <c r="U165" s="230">
        <f t="shared" si="25"/>
        <v>0</v>
      </c>
    </row>
    <row r="166" spans="1:21" ht="15">
      <c r="A166" s="68"/>
      <c r="B166" s="69" t="s">
        <v>13</v>
      </c>
      <c r="C166" s="73"/>
      <c r="D166" s="72"/>
      <c r="E166" s="65"/>
      <c r="F166" s="66"/>
      <c r="G166" s="106"/>
      <c r="H166" s="172"/>
      <c r="I166" s="179"/>
      <c r="J166" s="195">
        <f aca="true" t="shared" si="27" ref="J166:S166">SUM(J162:J165)</f>
        <v>2857.81</v>
      </c>
      <c r="K166" s="195">
        <f t="shared" si="27"/>
        <v>2857.81</v>
      </c>
      <c r="L166" s="195">
        <f t="shared" si="27"/>
        <v>2857.81</v>
      </c>
      <c r="M166" s="195">
        <f t="shared" si="27"/>
        <v>0</v>
      </c>
      <c r="N166" s="195"/>
      <c r="O166" s="195">
        <f t="shared" si="27"/>
        <v>0</v>
      </c>
      <c r="P166" s="195">
        <f t="shared" si="27"/>
        <v>0</v>
      </c>
      <c r="Q166" s="195">
        <f t="shared" si="27"/>
        <v>0</v>
      </c>
      <c r="R166" s="195">
        <f>SUM(R162:R165)</f>
        <v>2595.54</v>
      </c>
      <c r="S166" s="195">
        <f t="shared" si="27"/>
        <v>262.27</v>
      </c>
      <c r="U166" s="231">
        <f t="shared" si="25"/>
        <v>2857.81</v>
      </c>
    </row>
    <row r="167" spans="1:21" ht="16.5" customHeight="1">
      <c r="A167" s="68"/>
      <c r="B167" s="103" t="s">
        <v>39</v>
      </c>
      <c r="C167" s="102"/>
      <c r="D167" s="72"/>
      <c r="E167" s="101" t="s">
        <v>23</v>
      </c>
      <c r="F167" s="85"/>
      <c r="G167" s="100" t="s">
        <v>38</v>
      </c>
      <c r="H167" s="172">
        <v>12</v>
      </c>
      <c r="I167" s="170">
        <v>43008</v>
      </c>
      <c r="J167" s="169">
        <v>3459.09</v>
      </c>
      <c r="K167" s="169">
        <v>3459.09</v>
      </c>
      <c r="L167" s="169">
        <v>3459.09</v>
      </c>
      <c r="M167" s="169"/>
      <c r="N167" s="169"/>
      <c r="O167" s="194"/>
      <c r="P167" s="194"/>
      <c r="Q167" s="194"/>
      <c r="R167" s="169">
        <v>0</v>
      </c>
      <c r="S167" s="169">
        <f>K167-P167-Q167</f>
        <v>3459.09</v>
      </c>
      <c r="U167" s="230">
        <f t="shared" si="25"/>
        <v>3459.09</v>
      </c>
    </row>
    <row r="168" spans="1:21" ht="15">
      <c r="A168" s="55">
        <v>14</v>
      </c>
      <c r="B168" s="99" t="s">
        <v>37</v>
      </c>
      <c r="C168" s="97" t="s">
        <v>36</v>
      </c>
      <c r="D168" s="80">
        <v>935</v>
      </c>
      <c r="E168" s="58"/>
      <c r="F168" s="83" t="s">
        <v>35</v>
      </c>
      <c r="G168" s="70" t="s">
        <v>34</v>
      </c>
      <c r="H168" s="172">
        <v>11</v>
      </c>
      <c r="I168" s="170">
        <v>42978</v>
      </c>
      <c r="J168" s="169">
        <v>3459.09</v>
      </c>
      <c r="K168" s="169">
        <v>3459.09</v>
      </c>
      <c r="L168" s="169">
        <v>3459.09</v>
      </c>
      <c r="M168" s="169"/>
      <c r="N168" s="169"/>
      <c r="O168" s="194"/>
      <c r="P168" s="194"/>
      <c r="Q168" s="194"/>
      <c r="R168" s="169">
        <f>J168-O168-P168</f>
        <v>3459.09</v>
      </c>
      <c r="S168" s="169"/>
      <c r="U168" s="230">
        <f t="shared" si="25"/>
        <v>3459.09</v>
      </c>
    </row>
    <row r="169" spans="1:21" ht="15">
      <c r="A169" s="55"/>
      <c r="B169" s="99" t="s">
        <v>33</v>
      </c>
      <c r="C169" s="97"/>
      <c r="D169" s="80"/>
      <c r="E169" s="58"/>
      <c r="F169" s="83"/>
      <c r="G169" s="70" t="s">
        <v>31</v>
      </c>
      <c r="H169" s="172"/>
      <c r="I169" s="179"/>
      <c r="J169" s="195"/>
      <c r="K169" s="195"/>
      <c r="L169" s="195"/>
      <c r="M169" s="195"/>
      <c r="N169" s="195"/>
      <c r="O169" s="195"/>
      <c r="P169" s="195"/>
      <c r="Q169" s="195"/>
      <c r="R169" s="169">
        <f>J169-O169-P169</f>
        <v>0</v>
      </c>
      <c r="S169" s="195"/>
      <c r="U169" s="230">
        <f t="shared" si="25"/>
        <v>0</v>
      </c>
    </row>
    <row r="170" spans="1:21" ht="15">
      <c r="A170" s="53"/>
      <c r="B170" s="4"/>
      <c r="C170" s="89"/>
      <c r="D170" s="52"/>
      <c r="E170" s="58"/>
      <c r="F170" s="88"/>
      <c r="G170" s="98" t="s">
        <v>32</v>
      </c>
      <c r="H170" s="172"/>
      <c r="I170" s="179"/>
      <c r="J170" s="169"/>
      <c r="K170" s="169"/>
      <c r="L170" s="169"/>
      <c r="M170" s="169"/>
      <c r="N170" s="169"/>
      <c r="O170" s="169"/>
      <c r="P170" s="169"/>
      <c r="Q170" s="169"/>
      <c r="R170" s="169">
        <f>J170-O170-P170</f>
        <v>0</v>
      </c>
      <c r="S170" s="195"/>
      <c r="U170" s="230">
        <f t="shared" si="25"/>
        <v>0</v>
      </c>
    </row>
    <row r="171" spans="1:21" ht="15">
      <c r="A171" s="49"/>
      <c r="B171" s="56" t="s">
        <v>13</v>
      </c>
      <c r="C171" s="97"/>
      <c r="D171" s="80"/>
      <c r="E171" s="96"/>
      <c r="F171" s="83"/>
      <c r="G171" s="86"/>
      <c r="H171" s="172"/>
      <c r="I171" s="179"/>
      <c r="J171" s="195">
        <f aca="true" t="shared" si="28" ref="J171:S171">SUM(J167:J170)</f>
        <v>6918.18</v>
      </c>
      <c r="K171" s="195">
        <f t="shared" si="28"/>
        <v>6918.18</v>
      </c>
      <c r="L171" s="195">
        <f t="shared" si="28"/>
        <v>6918.18</v>
      </c>
      <c r="M171" s="195">
        <f t="shared" si="28"/>
        <v>0</v>
      </c>
      <c r="N171" s="195"/>
      <c r="O171" s="195">
        <f t="shared" si="28"/>
        <v>0</v>
      </c>
      <c r="P171" s="195">
        <f t="shared" si="28"/>
        <v>0</v>
      </c>
      <c r="Q171" s="195">
        <f t="shared" si="28"/>
        <v>0</v>
      </c>
      <c r="R171" s="195">
        <f t="shared" si="28"/>
        <v>3459.09</v>
      </c>
      <c r="S171" s="195">
        <f t="shared" si="28"/>
        <v>3459.09</v>
      </c>
      <c r="U171" s="231">
        <f t="shared" si="25"/>
        <v>6918.18</v>
      </c>
    </row>
    <row r="172" spans="1:21" ht="16.5" customHeight="1">
      <c r="A172" s="68"/>
      <c r="B172" s="67"/>
      <c r="C172" s="95"/>
      <c r="D172" s="72"/>
      <c r="E172" s="66" t="s">
        <v>23</v>
      </c>
      <c r="F172" s="85"/>
      <c r="G172" s="94" t="s">
        <v>30</v>
      </c>
      <c r="H172" s="172">
        <v>2015803</v>
      </c>
      <c r="I172" s="170">
        <v>42983</v>
      </c>
      <c r="J172" s="199">
        <v>1104.44</v>
      </c>
      <c r="K172" s="199">
        <v>1104.44</v>
      </c>
      <c r="L172" s="199">
        <v>1104.44</v>
      </c>
      <c r="M172" s="199"/>
      <c r="N172" s="199"/>
      <c r="O172" s="199"/>
      <c r="P172" s="199"/>
      <c r="Q172" s="199"/>
      <c r="R172" s="169">
        <v>0</v>
      </c>
      <c r="S172" s="199">
        <v>1104.44</v>
      </c>
      <c r="U172" s="230">
        <f t="shared" si="25"/>
        <v>1104.44</v>
      </c>
    </row>
    <row r="173" spans="1:21" ht="16.5" customHeight="1">
      <c r="A173" s="55">
        <v>15</v>
      </c>
      <c r="B173" s="202" t="s">
        <v>96</v>
      </c>
      <c r="C173" s="64" t="s">
        <v>15</v>
      </c>
      <c r="D173" s="93">
        <v>822</v>
      </c>
      <c r="E173" s="58"/>
      <c r="F173" s="64" t="s">
        <v>15</v>
      </c>
      <c r="G173" s="86" t="s">
        <v>29</v>
      </c>
      <c r="H173" s="172">
        <v>2015822</v>
      </c>
      <c r="I173" s="170">
        <v>42990</v>
      </c>
      <c r="J173" s="198">
        <v>880</v>
      </c>
      <c r="K173" s="198">
        <v>880</v>
      </c>
      <c r="L173" s="198">
        <v>880</v>
      </c>
      <c r="M173" s="198"/>
      <c r="N173" s="198"/>
      <c r="O173" s="198"/>
      <c r="P173" s="195"/>
      <c r="Q173" s="195"/>
      <c r="R173" s="169">
        <v>0</v>
      </c>
      <c r="S173" s="198">
        <v>880</v>
      </c>
      <c r="U173" s="230">
        <f t="shared" si="25"/>
        <v>880</v>
      </c>
    </row>
    <row r="174" spans="1:21" ht="15.75" customHeight="1">
      <c r="A174" s="55"/>
      <c r="B174" s="202" t="s">
        <v>97</v>
      </c>
      <c r="C174" s="92"/>
      <c r="D174" s="80"/>
      <c r="E174" s="58"/>
      <c r="F174" s="83"/>
      <c r="G174" s="86" t="s">
        <v>22</v>
      </c>
      <c r="H174" s="172"/>
      <c r="I174" s="179"/>
      <c r="J174" s="195"/>
      <c r="K174" s="195"/>
      <c r="L174" s="195"/>
      <c r="M174" s="195"/>
      <c r="N174" s="195"/>
      <c r="O174" s="195"/>
      <c r="P174" s="195"/>
      <c r="Q174" s="195"/>
      <c r="R174" s="169">
        <f>J174-O174-P174</f>
        <v>0</v>
      </c>
      <c r="S174" s="195"/>
      <c r="U174" s="230">
        <f t="shared" si="25"/>
        <v>0</v>
      </c>
    </row>
    <row r="175" spans="1:21" ht="15">
      <c r="A175" s="53"/>
      <c r="B175" s="48"/>
      <c r="C175" s="91"/>
      <c r="D175" s="52"/>
      <c r="E175" s="51"/>
      <c r="F175" s="88"/>
      <c r="G175" s="90" t="s">
        <v>28</v>
      </c>
      <c r="H175" s="172"/>
      <c r="I175" s="179"/>
      <c r="J175" s="195"/>
      <c r="K175" s="195"/>
      <c r="L175" s="195"/>
      <c r="M175" s="195"/>
      <c r="N175" s="195"/>
      <c r="O175" s="195"/>
      <c r="P175" s="195"/>
      <c r="Q175" s="195"/>
      <c r="R175" s="169">
        <f>J175-O175-P175</f>
        <v>0</v>
      </c>
      <c r="S175" s="195"/>
      <c r="U175" s="230">
        <f t="shared" si="25"/>
        <v>0</v>
      </c>
    </row>
    <row r="176" spans="1:21" ht="15">
      <c r="A176" s="53"/>
      <c r="B176" s="67" t="s">
        <v>13</v>
      </c>
      <c r="C176" s="89"/>
      <c r="D176" s="52"/>
      <c r="E176" s="81"/>
      <c r="F176" s="88"/>
      <c r="G176" s="87"/>
      <c r="H176" s="168"/>
      <c r="I176" s="179"/>
      <c r="J176" s="195">
        <f aca="true" t="shared" si="29" ref="J176:S176">SUM(J172:J175)</f>
        <v>1984.44</v>
      </c>
      <c r="K176" s="195">
        <f t="shared" si="29"/>
        <v>1984.44</v>
      </c>
      <c r="L176" s="195">
        <f t="shared" si="29"/>
        <v>1984.44</v>
      </c>
      <c r="M176" s="195">
        <f t="shared" si="29"/>
        <v>0</v>
      </c>
      <c r="N176" s="195"/>
      <c r="O176" s="195">
        <f t="shared" si="29"/>
        <v>0</v>
      </c>
      <c r="P176" s="195">
        <f t="shared" si="29"/>
        <v>0</v>
      </c>
      <c r="Q176" s="195">
        <f t="shared" si="29"/>
        <v>0</v>
      </c>
      <c r="R176" s="195">
        <f t="shared" si="29"/>
        <v>0</v>
      </c>
      <c r="S176" s="195">
        <f t="shared" si="29"/>
        <v>1984.44</v>
      </c>
      <c r="U176" s="231">
        <f t="shared" si="25"/>
        <v>1984.44</v>
      </c>
    </row>
    <row r="177" spans="1:21" ht="16.5" customHeight="1">
      <c r="A177" s="68"/>
      <c r="B177" s="67"/>
      <c r="C177" s="95"/>
      <c r="D177" s="72"/>
      <c r="E177" s="66" t="s">
        <v>23</v>
      </c>
      <c r="F177" s="85"/>
      <c r="G177" s="94" t="s">
        <v>27</v>
      </c>
      <c r="H177" s="168">
        <v>234</v>
      </c>
      <c r="I177" s="170">
        <v>42992</v>
      </c>
      <c r="J177" s="169">
        <v>5784.9</v>
      </c>
      <c r="K177" s="169">
        <v>5784.9</v>
      </c>
      <c r="L177" s="169">
        <v>5784.9</v>
      </c>
      <c r="M177" s="169"/>
      <c r="N177" s="169"/>
      <c r="O177" s="169"/>
      <c r="P177" s="169"/>
      <c r="Q177" s="197"/>
      <c r="R177" s="169">
        <v>0</v>
      </c>
      <c r="S177" s="169">
        <f>K177-P177-Q177</f>
        <v>5784.9</v>
      </c>
      <c r="U177" s="230">
        <f t="shared" si="25"/>
        <v>5784.9</v>
      </c>
    </row>
    <row r="178" spans="1:21" ht="15">
      <c r="A178" s="55">
        <v>16</v>
      </c>
      <c r="B178" s="61" t="s">
        <v>26</v>
      </c>
      <c r="C178" s="64" t="s">
        <v>15</v>
      </c>
      <c r="D178" s="93">
        <v>639</v>
      </c>
      <c r="E178" s="58"/>
      <c r="F178" s="64" t="s">
        <v>15</v>
      </c>
      <c r="G178" s="86" t="s">
        <v>25</v>
      </c>
      <c r="H178" s="168">
        <v>235</v>
      </c>
      <c r="I178" s="170">
        <v>43003</v>
      </c>
      <c r="J178" s="169">
        <v>333.54</v>
      </c>
      <c r="K178" s="169">
        <v>333.54</v>
      </c>
      <c r="L178" s="169">
        <v>333.54</v>
      </c>
      <c r="M178" s="169"/>
      <c r="N178" s="169"/>
      <c r="O178" s="169"/>
      <c r="P178" s="169"/>
      <c r="Q178" s="169"/>
      <c r="R178" s="169">
        <v>0</v>
      </c>
      <c r="S178" s="169">
        <f>K178-P178-Q178</f>
        <v>333.54</v>
      </c>
      <c r="U178" s="230">
        <f t="shared" si="25"/>
        <v>333.54</v>
      </c>
    </row>
    <row r="179" spans="1:21" ht="15">
      <c r="A179" s="55"/>
      <c r="B179" s="61"/>
      <c r="C179" s="92"/>
      <c r="D179" s="80"/>
      <c r="E179" s="58"/>
      <c r="F179" s="83"/>
      <c r="G179" s="86" t="s">
        <v>22</v>
      </c>
      <c r="H179" s="174">
        <v>226</v>
      </c>
      <c r="I179" s="170">
        <v>42978</v>
      </c>
      <c r="J179" s="198">
        <v>2378.92</v>
      </c>
      <c r="K179" s="198">
        <v>2378.92</v>
      </c>
      <c r="L179" s="198">
        <v>2378.92</v>
      </c>
      <c r="M179" s="195"/>
      <c r="N179" s="195"/>
      <c r="O179" s="195"/>
      <c r="P179" s="195"/>
      <c r="Q179" s="195"/>
      <c r="R179" s="169">
        <f>J179-O179-P179</f>
        <v>2378.92</v>
      </c>
      <c r="S179" s="195"/>
      <c r="U179" s="230">
        <f t="shared" si="25"/>
        <v>2378.92</v>
      </c>
    </row>
    <row r="180" spans="1:21" ht="15">
      <c r="A180" s="53"/>
      <c r="B180" s="48"/>
      <c r="C180" s="91"/>
      <c r="D180" s="52"/>
      <c r="E180" s="51"/>
      <c r="F180" s="88"/>
      <c r="G180" s="90" t="s">
        <v>24</v>
      </c>
      <c r="H180" s="172"/>
      <c r="I180" s="179"/>
      <c r="J180" s="195"/>
      <c r="K180" s="195"/>
      <c r="L180" s="195"/>
      <c r="M180" s="195"/>
      <c r="N180" s="195"/>
      <c r="O180" s="195"/>
      <c r="P180" s="195"/>
      <c r="Q180" s="195"/>
      <c r="R180" s="169">
        <f>J180-O180-P180</f>
        <v>0</v>
      </c>
      <c r="S180" s="195"/>
      <c r="U180" s="230">
        <f t="shared" si="25"/>
        <v>0</v>
      </c>
    </row>
    <row r="181" spans="1:21" ht="15">
      <c r="A181" s="53"/>
      <c r="B181" s="69" t="s">
        <v>13</v>
      </c>
      <c r="C181" s="89"/>
      <c r="D181" s="52"/>
      <c r="E181" s="81"/>
      <c r="F181" s="88"/>
      <c r="G181" s="87"/>
      <c r="H181" s="168"/>
      <c r="I181" s="179"/>
      <c r="J181" s="195">
        <f aca="true" t="shared" si="30" ref="J181:S181">SUM(J177:J180)</f>
        <v>8497.36</v>
      </c>
      <c r="K181" s="195">
        <f t="shared" si="30"/>
        <v>8497.36</v>
      </c>
      <c r="L181" s="195">
        <f t="shared" si="30"/>
        <v>8497.36</v>
      </c>
      <c r="M181" s="195">
        <f t="shared" si="30"/>
        <v>0</v>
      </c>
      <c r="N181" s="195"/>
      <c r="O181" s="195">
        <f t="shared" si="30"/>
        <v>0</v>
      </c>
      <c r="P181" s="195">
        <f t="shared" si="30"/>
        <v>0</v>
      </c>
      <c r="Q181" s="195">
        <f t="shared" si="30"/>
        <v>0</v>
      </c>
      <c r="R181" s="195">
        <f t="shared" si="30"/>
        <v>2378.92</v>
      </c>
      <c r="S181" s="195">
        <f t="shared" si="30"/>
        <v>6118.44</v>
      </c>
      <c r="U181" s="231">
        <f t="shared" si="25"/>
        <v>8497.36</v>
      </c>
    </row>
    <row r="182" spans="1:21" ht="15">
      <c r="A182" s="104"/>
      <c r="B182" s="142"/>
      <c r="C182" s="84"/>
      <c r="D182" s="60"/>
      <c r="E182" s="62"/>
      <c r="F182" s="147"/>
      <c r="G182" s="86"/>
      <c r="H182" s="168">
        <v>18000057</v>
      </c>
      <c r="I182" s="170">
        <v>42978</v>
      </c>
      <c r="J182" s="198">
        <v>513.2</v>
      </c>
      <c r="K182" s="198">
        <v>513.2</v>
      </c>
      <c r="L182" s="198"/>
      <c r="M182" s="198">
        <v>513.2</v>
      </c>
      <c r="N182" s="198"/>
      <c r="O182" s="195"/>
      <c r="P182" s="195"/>
      <c r="Q182" s="195"/>
      <c r="R182" s="169">
        <f>J182-O182-P182-S182</f>
        <v>513.2</v>
      </c>
      <c r="S182" s="169">
        <v>0</v>
      </c>
      <c r="U182" s="230">
        <f t="shared" si="25"/>
        <v>513.2</v>
      </c>
    </row>
    <row r="183" spans="1:21" ht="14.25" customHeight="1">
      <c r="A183" s="104"/>
      <c r="B183" s="156" t="s">
        <v>86</v>
      </c>
      <c r="C183" s="84"/>
      <c r="D183" s="60"/>
      <c r="E183" s="62"/>
      <c r="F183" s="147"/>
      <c r="G183" s="86"/>
      <c r="H183" s="168">
        <v>14000047</v>
      </c>
      <c r="I183" s="170">
        <v>43007</v>
      </c>
      <c r="J183" s="198">
        <v>274.07</v>
      </c>
      <c r="K183" s="198">
        <v>274.07</v>
      </c>
      <c r="L183" s="198">
        <v>274.07</v>
      </c>
      <c r="M183" s="195"/>
      <c r="N183" s="195"/>
      <c r="O183" s="195"/>
      <c r="P183" s="195"/>
      <c r="Q183" s="195"/>
      <c r="R183" s="169">
        <f>J183-O183-P183-S183</f>
        <v>0</v>
      </c>
      <c r="S183" s="169">
        <f>K183-P183-Q183-T183</f>
        <v>274.07</v>
      </c>
      <c r="U183" s="230">
        <f t="shared" si="25"/>
        <v>274.07</v>
      </c>
    </row>
    <row r="184" spans="1:21" ht="15">
      <c r="A184" s="104">
        <v>17</v>
      </c>
      <c r="B184" s="143"/>
      <c r="C184" s="84"/>
      <c r="D184" s="60"/>
      <c r="E184" s="62"/>
      <c r="F184" s="147"/>
      <c r="G184" s="86"/>
      <c r="H184" s="168"/>
      <c r="I184" s="179"/>
      <c r="J184" s="195"/>
      <c r="K184" s="195"/>
      <c r="L184" s="195"/>
      <c r="M184" s="195"/>
      <c r="N184" s="195"/>
      <c r="O184" s="195"/>
      <c r="P184" s="195"/>
      <c r="Q184" s="195"/>
      <c r="R184" s="169">
        <f>J184-O184-P184</f>
        <v>0</v>
      </c>
      <c r="S184" s="195"/>
      <c r="U184" s="230">
        <f t="shared" si="25"/>
        <v>0</v>
      </c>
    </row>
    <row r="185" spans="1:21" ht="15">
      <c r="A185" s="104"/>
      <c r="B185" s="143"/>
      <c r="C185" s="84"/>
      <c r="D185" s="60"/>
      <c r="E185" s="62"/>
      <c r="F185" s="147"/>
      <c r="G185" s="86"/>
      <c r="H185" s="168"/>
      <c r="I185" s="179"/>
      <c r="J185" s="195"/>
      <c r="K185" s="195"/>
      <c r="L185" s="195"/>
      <c r="M185" s="195"/>
      <c r="N185" s="195"/>
      <c r="O185" s="195"/>
      <c r="P185" s="195"/>
      <c r="Q185" s="195"/>
      <c r="R185" s="169">
        <f>J185-O185-P185</f>
        <v>0</v>
      </c>
      <c r="S185" s="195"/>
      <c r="U185" s="230">
        <f t="shared" si="25"/>
        <v>0</v>
      </c>
    </row>
    <row r="186" spans="1:21" ht="15">
      <c r="A186" s="140"/>
      <c r="B186" s="69" t="s">
        <v>13</v>
      </c>
      <c r="C186" s="84"/>
      <c r="D186" s="60"/>
      <c r="E186" s="62"/>
      <c r="F186" s="147"/>
      <c r="G186" s="86"/>
      <c r="H186" s="168"/>
      <c r="I186" s="179"/>
      <c r="J186" s="195">
        <f>SUM(J182:J185)</f>
        <v>787.27</v>
      </c>
      <c r="K186" s="195">
        <f aca="true" t="shared" si="31" ref="K186:S186">SUM(K182:K185)</f>
        <v>787.27</v>
      </c>
      <c r="L186" s="195">
        <f t="shared" si="31"/>
        <v>274.07</v>
      </c>
      <c r="M186" s="195">
        <f t="shared" si="31"/>
        <v>513.2</v>
      </c>
      <c r="N186" s="195"/>
      <c r="O186" s="195">
        <f t="shared" si="31"/>
        <v>0</v>
      </c>
      <c r="P186" s="195">
        <f t="shared" si="31"/>
        <v>0</v>
      </c>
      <c r="Q186" s="195">
        <f t="shared" si="31"/>
        <v>0</v>
      </c>
      <c r="R186" s="195">
        <f t="shared" si="31"/>
        <v>513.2</v>
      </c>
      <c r="S186" s="195">
        <f t="shared" si="31"/>
        <v>274.07</v>
      </c>
      <c r="U186" s="230">
        <f t="shared" si="25"/>
        <v>787.27</v>
      </c>
    </row>
    <row r="187" spans="1:21" ht="15">
      <c r="A187" s="141"/>
      <c r="B187" s="54"/>
      <c r="C187" s="75"/>
      <c r="D187" s="60"/>
      <c r="E187" s="65"/>
      <c r="F187" s="74"/>
      <c r="G187" s="59" t="s">
        <v>20</v>
      </c>
      <c r="H187" s="168">
        <v>75</v>
      </c>
      <c r="I187" s="170">
        <v>43007</v>
      </c>
      <c r="J187" s="169">
        <v>4516.97</v>
      </c>
      <c r="K187" s="169">
        <v>4516.97</v>
      </c>
      <c r="L187" s="169">
        <v>4516.97</v>
      </c>
      <c r="M187" s="169"/>
      <c r="N187" s="169"/>
      <c r="O187" s="194"/>
      <c r="P187" s="194"/>
      <c r="Q187" s="195"/>
      <c r="R187" s="169">
        <v>0</v>
      </c>
      <c r="S187" s="169">
        <f>K187-P187-Q187</f>
        <v>4516.97</v>
      </c>
      <c r="U187" s="230">
        <f t="shared" si="25"/>
        <v>4516.97</v>
      </c>
    </row>
    <row r="188" spans="1:21" ht="15.75" customHeight="1">
      <c r="A188" s="55">
        <v>18</v>
      </c>
      <c r="B188" s="54" t="s">
        <v>95</v>
      </c>
      <c r="C188" s="76" t="s">
        <v>15</v>
      </c>
      <c r="D188" s="60"/>
      <c r="E188" s="62" t="s">
        <v>16</v>
      </c>
      <c r="F188" s="63" t="s">
        <v>15</v>
      </c>
      <c r="G188" s="59" t="s">
        <v>19</v>
      </c>
      <c r="H188" s="168"/>
      <c r="I188" s="170"/>
      <c r="J188" s="169"/>
      <c r="K188" s="169"/>
      <c r="L188" s="169"/>
      <c r="M188" s="169"/>
      <c r="N188" s="169"/>
      <c r="O188" s="194"/>
      <c r="P188" s="194"/>
      <c r="Q188" s="195"/>
      <c r="R188" s="169">
        <f>J188-O188-P188</f>
        <v>0</v>
      </c>
      <c r="S188" s="169"/>
      <c r="U188" s="230">
        <f t="shared" si="25"/>
        <v>0</v>
      </c>
    </row>
    <row r="189" spans="1:21" ht="15.75" customHeight="1">
      <c r="A189" s="141"/>
      <c r="B189" s="54"/>
      <c r="C189" s="63"/>
      <c r="D189" s="60"/>
      <c r="E189" s="62"/>
      <c r="F189" s="63"/>
      <c r="G189" s="59"/>
      <c r="H189" s="168"/>
      <c r="I189" s="180"/>
      <c r="J189" s="197"/>
      <c r="K189" s="197"/>
      <c r="L189" s="197"/>
      <c r="M189" s="197"/>
      <c r="N189" s="197"/>
      <c r="O189" s="195"/>
      <c r="P189" s="195"/>
      <c r="Q189" s="195"/>
      <c r="R189" s="169">
        <f>J189-O189-P189</f>
        <v>0</v>
      </c>
      <c r="S189" s="169"/>
      <c r="U189" s="230">
        <f t="shared" si="25"/>
        <v>0</v>
      </c>
    </row>
    <row r="190" spans="1:21" ht="13.5" customHeight="1">
      <c r="A190" s="55"/>
      <c r="B190" s="54"/>
      <c r="C190" s="75"/>
      <c r="D190" s="60"/>
      <c r="E190" s="62"/>
      <c r="F190" s="74"/>
      <c r="G190" s="59" t="s">
        <v>18</v>
      </c>
      <c r="H190" s="168"/>
      <c r="I190" s="179"/>
      <c r="J190" s="195"/>
      <c r="K190" s="195"/>
      <c r="L190" s="195"/>
      <c r="M190" s="195"/>
      <c r="N190" s="195"/>
      <c r="O190" s="195"/>
      <c r="P190" s="195"/>
      <c r="Q190" s="195"/>
      <c r="R190" s="169">
        <f>J190-O190-P190</f>
        <v>0</v>
      </c>
      <c r="S190" s="169"/>
      <c r="U190" s="230">
        <f t="shared" si="25"/>
        <v>0</v>
      </c>
    </row>
    <row r="191" spans="1:21" ht="15">
      <c r="A191" s="182"/>
      <c r="B191" s="184" t="s">
        <v>13</v>
      </c>
      <c r="C191" s="79"/>
      <c r="D191" s="133"/>
      <c r="E191" s="96"/>
      <c r="F191" s="134"/>
      <c r="G191" s="57" t="s">
        <v>17</v>
      </c>
      <c r="H191" s="168"/>
      <c r="I191" s="179"/>
      <c r="J191" s="195">
        <f aca="true" t="shared" si="32" ref="J191:S191">SUM(J187:J190)</f>
        <v>4516.97</v>
      </c>
      <c r="K191" s="195">
        <f t="shared" si="32"/>
        <v>4516.97</v>
      </c>
      <c r="L191" s="195">
        <f t="shared" si="32"/>
        <v>4516.97</v>
      </c>
      <c r="M191" s="195">
        <f t="shared" si="32"/>
        <v>0</v>
      </c>
      <c r="N191" s="195"/>
      <c r="O191" s="195">
        <f t="shared" si="32"/>
        <v>0</v>
      </c>
      <c r="P191" s="195">
        <f t="shared" si="32"/>
        <v>0</v>
      </c>
      <c r="Q191" s="195">
        <f t="shared" si="32"/>
        <v>0</v>
      </c>
      <c r="R191" s="195">
        <f t="shared" si="32"/>
        <v>0</v>
      </c>
      <c r="S191" s="195">
        <f t="shared" si="32"/>
        <v>4516.97</v>
      </c>
      <c r="U191" s="230">
        <f t="shared" si="25"/>
        <v>4516.97</v>
      </c>
    </row>
    <row r="192" spans="1:21" ht="15">
      <c r="A192" s="182"/>
      <c r="B192" s="56"/>
      <c r="C192" s="188"/>
      <c r="D192" s="186"/>
      <c r="E192" s="81"/>
      <c r="F192" s="187"/>
      <c r="G192" s="57"/>
      <c r="H192" s="168">
        <v>411</v>
      </c>
      <c r="I192" s="170">
        <v>43008</v>
      </c>
      <c r="J192" s="198">
        <v>3071.97</v>
      </c>
      <c r="K192" s="198">
        <v>3071.97</v>
      </c>
      <c r="L192" s="198">
        <v>3071.97</v>
      </c>
      <c r="M192" s="195"/>
      <c r="N192" s="195"/>
      <c r="O192" s="195"/>
      <c r="P192" s="195"/>
      <c r="Q192" s="195"/>
      <c r="R192" s="169">
        <v>0</v>
      </c>
      <c r="S192" s="198">
        <v>3071.97</v>
      </c>
      <c r="U192" s="230">
        <f t="shared" si="25"/>
        <v>3071.97</v>
      </c>
    </row>
    <row r="193" spans="1:21" ht="15">
      <c r="A193" s="183">
        <v>19</v>
      </c>
      <c r="B193" s="54" t="s">
        <v>90</v>
      </c>
      <c r="C193" s="188"/>
      <c r="D193" s="186"/>
      <c r="E193" s="81"/>
      <c r="F193" s="187"/>
      <c r="G193" s="57"/>
      <c r="H193" s="168"/>
      <c r="I193" s="179"/>
      <c r="J193" s="195"/>
      <c r="K193" s="195"/>
      <c r="L193" s="195"/>
      <c r="M193" s="195"/>
      <c r="N193" s="195"/>
      <c r="O193" s="195"/>
      <c r="P193" s="195"/>
      <c r="Q193" s="195"/>
      <c r="R193" s="169">
        <f>J193-O193-P193</f>
        <v>0</v>
      </c>
      <c r="S193" s="195"/>
      <c r="U193" s="230">
        <f t="shared" si="25"/>
        <v>0</v>
      </c>
    </row>
    <row r="194" spans="1:21" ht="15">
      <c r="A194" s="183"/>
      <c r="B194" s="54" t="s">
        <v>91</v>
      </c>
      <c r="C194" s="188"/>
      <c r="D194" s="186"/>
      <c r="E194" s="81"/>
      <c r="F194" s="187"/>
      <c r="G194" s="57"/>
      <c r="H194" s="168"/>
      <c r="I194" s="179"/>
      <c r="J194" s="195"/>
      <c r="K194" s="195"/>
      <c r="L194" s="195"/>
      <c r="M194" s="195"/>
      <c r="N194" s="195"/>
      <c r="O194" s="195"/>
      <c r="P194" s="195"/>
      <c r="Q194" s="195"/>
      <c r="R194" s="169">
        <f>J194-O194-P194</f>
        <v>0</v>
      </c>
      <c r="S194" s="195"/>
      <c r="U194" s="230">
        <f t="shared" si="25"/>
        <v>0</v>
      </c>
    </row>
    <row r="195" spans="1:21" ht="15">
      <c r="A195" s="200"/>
      <c r="B195" s="189"/>
      <c r="C195" s="188"/>
      <c r="D195" s="186"/>
      <c r="E195" s="81"/>
      <c r="F195" s="187"/>
      <c r="G195" s="57"/>
      <c r="H195" s="168"/>
      <c r="I195" s="179"/>
      <c r="J195" s="195"/>
      <c r="K195" s="195"/>
      <c r="L195" s="195"/>
      <c r="M195" s="195"/>
      <c r="N195" s="195"/>
      <c r="O195" s="195"/>
      <c r="P195" s="195"/>
      <c r="Q195" s="195"/>
      <c r="R195" s="169">
        <f>J195-O195-P195</f>
        <v>0</v>
      </c>
      <c r="S195" s="195"/>
      <c r="U195" s="230">
        <f t="shared" si="25"/>
        <v>0</v>
      </c>
    </row>
    <row r="196" spans="1:21" ht="15">
      <c r="A196" s="49"/>
      <c r="B196" s="201" t="s">
        <v>13</v>
      </c>
      <c r="C196" s="188"/>
      <c r="D196" s="186"/>
      <c r="E196" s="81"/>
      <c r="F196" s="187"/>
      <c r="G196" s="57"/>
      <c r="H196" s="168"/>
      <c r="I196" s="179"/>
      <c r="J196" s="195">
        <f aca="true" t="shared" si="33" ref="J196:S196">SUM(J192:J195)</f>
        <v>3071.97</v>
      </c>
      <c r="K196" s="195">
        <f t="shared" si="33"/>
        <v>3071.97</v>
      </c>
      <c r="L196" s="195">
        <f t="shared" si="33"/>
        <v>3071.97</v>
      </c>
      <c r="M196" s="198">
        <f t="shared" si="33"/>
        <v>0</v>
      </c>
      <c r="N196" s="198"/>
      <c r="O196" s="198">
        <f t="shared" si="33"/>
        <v>0</v>
      </c>
      <c r="P196" s="198">
        <f t="shared" si="33"/>
        <v>0</v>
      </c>
      <c r="Q196" s="198">
        <f t="shared" si="33"/>
        <v>0</v>
      </c>
      <c r="R196" s="195">
        <f t="shared" si="33"/>
        <v>0</v>
      </c>
      <c r="S196" s="195">
        <f t="shared" si="33"/>
        <v>3071.97</v>
      </c>
      <c r="U196" s="230">
        <f t="shared" si="25"/>
        <v>3071.97</v>
      </c>
    </row>
    <row r="197" spans="1:21" ht="15">
      <c r="A197" s="211"/>
      <c r="B197" s="201"/>
      <c r="C197" s="188"/>
      <c r="D197" s="186"/>
      <c r="E197" s="81"/>
      <c r="F197" s="187"/>
      <c r="G197" s="57"/>
      <c r="H197" s="168">
        <v>2995</v>
      </c>
      <c r="I197" s="170">
        <v>43007</v>
      </c>
      <c r="J197" s="198">
        <v>4540.64</v>
      </c>
      <c r="K197" s="198">
        <v>4540.64</v>
      </c>
      <c r="L197" s="198">
        <v>4540.64</v>
      </c>
      <c r="M197" s="195"/>
      <c r="N197" s="195"/>
      <c r="O197" s="195"/>
      <c r="P197" s="195"/>
      <c r="Q197" s="195"/>
      <c r="R197" s="169">
        <v>0</v>
      </c>
      <c r="S197" s="169">
        <f>K197-P197-Q197</f>
        <v>4540.64</v>
      </c>
      <c r="U197" s="230">
        <f t="shared" si="25"/>
        <v>4540.64</v>
      </c>
    </row>
    <row r="198" spans="1:21" ht="15">
      <c r="A198" s="211">
        <v>20</v>
      </c>
      <c r="B198" s="202" t="s">
        <v>92</v>
      </c>
      <c r="C198" s="188"/>
      <c r="D198" s="186"/>
      <c r="E198" s="81"/>
      <c r="F198" s="187"/>
      <c r="G198" s="57"/>
      <c r="H198" s="168"/>
      <c r="I198" s="179"/>
      <c r="J198" s="195"/>
      <c r="K198" s="195"/>
      <c r="L198" s="195"/>
      <c r="M198" s="195"/>
      <c r="N198" s="195"/>
      <c r="O198" s="195"/>
      <c r="P198" s="195"/>
      <c r="Q198" s="195"/>
      <c r="R198" s="197"/>
      <c r="S198" s="195"/>
      <c r="U198" s="230">
        <f t="shared" si="25"/>
        <v>0</v>
      </c>
    </row>
    <row r="199" spans="1:21" ht="15">
      <c r="A199" s="211"/>
      <c r="B199" s="202" t="s">
        <v>93</v>
      </c>
      <c r="C199" s="188"/>
      <c r="D199" s="186"/>
      <c r="E199" s="81"/>
      <c r="F199" s="187"/>
      <c r="G199" s="57"/>
      <c r="H199" s="168"/>
      <c r="I199" s="179"/>
      <c r="J199" s="195"/>
      <c r="K199" s="195"/>
      <c r="L199" s="195"/>
      <c r="M199" s="195"/>
      <c r="N199" s="195"/>
      <c r="O199" s="195"/>
      <c r="P199" s="195"/>
      <c r="Q199" s="195"/>
      <c r="R199" s="197"/>
      <c r="S199" s="195"/>
      <c r="U199" s="230">
        <f t="shared" si="25"/>
        <v>0</v>
      </c>
    </row>
    <row r="200" spans="1:21" ht="17.25" customHeight="1">
      <c r="A200" s="211"/>
      <c r="B200" s="206" t="s">
        <v>94</v>
      </c>
      <c r="C200" s="188"/>
      <c r="D200" s="186"/>
      <c r="E200" s="81"/>
      <c r="F200" s="187"/>
      <c r="G200" s="57"/>
      <c r="H200" s="168"/>
      <c r="I200" s="179"/>
      <c r="J200" s="195"/>
      <c r="K200" s="195"/>
      <c r="L200" s="195"/>
      <c r="M200" s="195"/>
      <c r="N200" s="195"/>
      <c r="O200" s="195"/>
      <c r="P200" s="195"/>
      <c r="Q200" s="195"/>
      <c r="R200" s="197"/>
      <c r="S200" s="195"/>
      <c r="U200" s="230">
        <f t="shared" si="25"/>
        <v>0</v>
      </c>
    </row>
    <row r="201" spans="1:21" ht="15">
      <c r="A201" s="49"/>
      <c r="B201" s="69" t="s">
        <v>13</v>
      </c>
      <c r="C201" s="188"/>
      <c r="D201" s="186"/>
      <c r="E201" s="81"/>
      <c r="F201" s="187"/>
      <c r="G201" s="57"/>
      <c r="H201" s="168"/>
      <c r="I201" s="179"/>
      <c r="J201" s="195">
        <f aca="true" t="shared" si="34" ref="J201:S201">SUM(J197:J200)</f>
        <v>4540.64</v>
      </c>
      <c r="K201" s="195">
        <f t="shared" si="34"/>
        <v>4540.64</v>
      </c>
      <c r="L201" s="195">
        <f t="shared" si="34"/>
        <v>4540.64</v>
      </c>
      <c r="M201" s="195">
        <f t="shared" si="34"/>
        <v>0</v>
      </c>
      <c r="N201" s="195"/>
      <c r="O201" s="195">
        <f t="shared" si="34"/>
        <v>0</v>
      </c>
      <c r="P201" s="195">
        <f t="shared" si="34"/>
        <v>0</v>
      </c>
      <c r="Q201" s="195">
        <f t="shared" si="34"/>
        <v>0</v>
      </c>
      <c r="R201" s="195">
        <f t="shared" si="34"/>
        <v>0</v>
      </c>
      <c r="S201" s="195">
        <f t="shared" si="34"/>
        <v>4540.64</v>
      </c>
      <c r="U201" s="230">
        <f t="shared" si="25"/>
        <v>4540.64</v>
      </c>
    </row>
    <row r="202" spans="1:21" ht="15">
      <c r="A202" s="203"/>
      <c r="B202" s="206"/>
      <c r="C202" s="188"/>
      <c r="D202" s="186"/>
      <c r="E202" s="81"/>
      <c r="F202" s="187"/>
      <c r="G202" s="57"/>
      <c r="H202" s="168">
        <v>8960157365</v>
      </c>
      <c r="I202" s="170">
        <v>42978</v>
      </c>
      <c r="J202" s="168">
        <v>6623.75</v>
      </c>
      <c r="K202" s="168">
        <v>6623.75</v>
      </c>
      <c r="L202" s="168">
        <v>6623.75</v>
      </c>
      <c r="M202" s="198"/>
      <c r="N202" s="198"/>
      <c r="O202" s="198"/>
      <c r="P202" s="198"/>
      <c r="Q202" s="198"/>
      <c r="R202" s="169">
        <f>J202-O202-P202</f>
        <v>6623.75</v>
      </c>
      <c r="S202" s="195"/>
      <c r="U202" s="230">
        <f t="shared" si="25"/>
        <v>6623.75</v>
      </c>
    </row>
    <row r="203" spans="1:21" ht="15">
      <c r="A203" s="203">
        <v>21</v>
      </c>
      <c r="B203" s="206" t="s">
        <v>99</v>
      </c>
      <c r="C203" s="188"/>
      <c r="D203" s="186"/>
      <c r="E203" s="81"/>
      <c r="F203" s="187"/>
      <c r="G203" s="57"/>
      <c r="H203" s="168"/>
      <c r="I203" s="179"/>
      <c r="J203" s="198"/>
      <c r="K203" s="198"/>
      <c r="L203" s="198"/>
      <c r="M203" s="198"/>
      <c r="N203" s="198"/>
      <c r="O203" s="198"/>
      <c r="P203" s="198"/>
      <c r="Q203" s="198"/>
      <c r="R203" s="198"/>
      <c r="S203" s="195"/>
      <c r="U203" s="230">
        <f aca="true" t="shared" si="35" ref="U203:U212">R203+S203</f>
        <v>0</v>
      </c>
    </row>
    <row r="204" spans="1:21" ht="15">
      <c r="A204" s="203"/>
      <c r="B204" s="206" t="s">
        <v>100</v>
      </c>
      <c r="C204" s="188"/>
      <c r="D204" s="186"/>
      <c r="E204" s="81"/>
      <c r="F204" s="187"/>
      <c r="G204" s="57"/>
      <c r="H204" s="168"/>
      <c r="I204" s="179"/>
      <c r="J204" s="198"/>
      <c r="K204" s="198"/>
      <c r="L204" s="198"/>
      <c r="M204" s="198"/>
      <c r="N204" s="198"/>
      <c r="O204" s="198"/>
      <c r="P204" s="198"/>
      <c r="Q204" s="198"/>
      <c r="R204" s="198"/>
      <c r="S204" s="195"/>
      <c r="U204" s="230">
        <f t="shared" si="35"/>
        <v>0</v>
      </c>
    </row>
    <row r="205" spans="1:21" ht="15">
      <c r="A205" s="53"/>
      <c r="B205" s="208"/>
      <c r="C205" s="188"/>
      <c r="D205" s="186"/>
      <c r="E205" s="81"/>
      <c r="F205" s="187"/>
      <c r="G205" s="57"/>
      <c r="H205" s="168"/>
      <c r="I205" s="179"/>
      <c r="J205" s="198"/>
      <c r="K205" s="198"/>
      <c r="L205" s="198"/>
      <c r="M205" s="198"/>
      <c r="N205" s="198"/>
      <c r="O205" s="198"/>
      <c r="P205" s="198"/>
      <c r="Q205" s="198"/>
      <c r="R205" s="198"/>
      <c r="S205" s="195"/>
      <c r="U205" s="230">
        <f t="shared" si="35"/>
        <v>0</v>
      </c>
    </row>
    <row r="206" spans="1:21" ht="15">
      <c r="A206" s="215"/>
      <c r="B206" s="216" t="s">
        <v>13</v>
      </c>
      <c r="C206" s="82"/>
      <c r="D206" s="186"/>
      <c r="E206" s="81"/>
      <c r="F206" s="187"/>
      <c r="G206" s="57"/>
      <c r="H206" s="168"/>
      <c r="I206" s="179"/>
      <c r="J206" s="198">
        <f>SUM(J202:J205)</f>
        <v>6623.75</v>
      </c>
      <c r="K206" s="198">
        <f aca="true" t="shared" si="36" ref="K206:Q206">SUM(K202:K205)</f>
        <v>6623.75</v>
      </c>
      <c r="L206" s="198">
        <f t="shared" si="36"/>
        <v>6623.75</v>
      </c>
      <c r="M206" s="198">
        <f t="shared" si="36"/>
        <v>0</v>
      </c>
      <c r="N206" s="198"/>
      <c r="O206" s="198">
        <v>365.88</v>
      </c>
      <c r="P206" s="198">
        <f t="shared" si="36"/>
        <v>0</v>
      </c>
      <c r="Q206" s="198">
        <f t="shared" si="36"/>
        <v>0</v>
      </c>
      <c r="R206" s="198">
        <f>SUM(R202:R205)-365.88</f>
        <v>6257.87</v>
      </c>
      <c r="S206" s="195"/>
      <c r="U206" s="230">
        <f t="shared" si="35"/>
        <v>6257.87</v>
      </c>
    </row>
    <row r="207" spans="1:21" ht="15">
      <c r="A207" s="214"/>
      <c r="B207" s="216"/>
      <c r="C207" s="188"/>
      <c r="D207" s="186"/>
      <c r="E207" s="81"/>
      <c r="F207" s="187"/>
      <c r="G207" s="57"/>
      <c r="H207" s="168">
        <v>24248</v>
      </c>
      <c r="I207" s="170">
        <v>42978</v>
      </c>
      <c r="J207" s="198">
        <v>1104.44</v>
      </c>
      <c r="K207" s="198">
        <v>1104.44</v>
      </c>
      <c r="L207" s="198">
        <v>1104.44</v>
      </c>
      <c r="M207" s="198"/>
      <c r="N207" s="198"/>
      <c r="O207" s="198"/>
      <c r="P207" s="198"/>
      <c r="Q207" s="198"/>
      <c r="R207" s="169">
        <f>J207-O207-P207</f>
        <v>1104.44</v>
      </c>
      <c r="S207" s="195"/>
      <c r="U207" s="230">
        <f t="shared" si="35"/>
        <v>1104.44</v>
      </c>
    </row>
    <row r="208" spans="1:21" ht="15">
      <c r="A208" s="215">
        <v>22</v>
      </c>
      <c r="B208" s="217" t="s">
        <v>101</v>
      </c>
      <c r="C208" s="188"/>
      <c r="D208" s="186"/>
      <c r="E208" s="81"/>
      <c r="F208" s="187"/>
      <c r="G208" s="57"/>
      <c r="H208" s="168"/>
      <c r="I208" s="179"/>
      <c r="J208" s="198"/>
      <c r="K208" s="198"/>
      <c r="L208" s="198"/>
      <c r="M208" s="198"/>
      <c r="N208" s="198"/>
      <c r="O208" s="198"/>
      <c r="P208" s="198"/>
      <c r="Q208" s="198"/>
      <c r="R208" s="198"/>
      <c r="S208" s="195"/>
      <c r="U208" s="230">
        <f t="shared" si="35"/>
        <v>0</v>
      </c>
    </row>
    <row r="209" spans="1:21" ht="15">
      <c r="A209" s="215"/>
      <c r="B209" s="217" t="s">
        <v>102</v>
      </c>
      <c r="C209" s="188"/>
      <c r="D209" s="186"/>
      <c r="E209" s="81"/>
      <c r="F209" s="187"/>
      <c r="G209" s="57"/>
      <c r="H209" s="168"/>
      <c r="I209" s="179"/>
      <c r="J209" s="198"/>
      <c r="K209" s="198"/>
      <c r="L209" s="198"/>
      <c r="M209" s="198"/>
      <c r="N209" s="198"/>
      <c r="O209" s="198"/>
      <c r="P209" s="198"/>
      <c r="Q209" s="198"/>
      <c r="R209" s="198"/>
      <c r="S209" s="195"/>
      <c r="U209" s="230">
        <f t="shared" si="35"/>
        <v>0</v>
      </c>
    </row>
    <row r="210" spans="1:21" ht="14.25" customHeight="1">
      <c r="A210" s="53"/>
      <c r="B210" s="218"/>
      <c r="C210" s="188"/>
      <c r="D210" s="186"/>
      <c r="E210" s="81"/>
      <c r="F210" s="187"/>
      <c r="G210" s="57"/>
      <c r="H210" s="168"/>
      <c r="I210" s="179"/>
      <c r="J210" s="198"/>
      <c r="K210" s="198"/>
      <c r="L210" s="198"/>
      <c r="M210" s="198"/>
      <c r="N210" s="198"/>
      <c r="O210" s="198"/>
      <c r="P210" s="198"/>
      <c r="Q210" s="198"/>
      <c r="R210" s="198"/>
      <c r="S210" s="195"/>
      <c r="U210" s="230">
        <f t="shared" si="35"/>
        <v>0</v>
      </c>
    </row>
    <row r="211" spans="1:21" ht="15">
      <c r="A211" s="53"/>
      <c r="B211" s="69" t="s">
        <v>13</v>
      </c>
      <c r="C211" s="82"/>
      <c r="D211" s="186"/>
      <c r="E211" s="81"/>
      <c r="F211" s="187"/>
      <c r="G211" s="57"/>
      <c r="H211" s="168"/>
      <c r="I211" s="179"/>
      <c r="J211" s="198">
        <f>SUM(J207:J210)</f>
        <v>1104.44</v>
      </c>
      <c r="K211" s="198">
        <f aca="true" t="shared" si="37" ref="K211:R211">SUM(K207:K210)</f>
        <v>1104.44</v>
      </c>
      <c r="L211" s="198">
        <f t="shared" si="37"/>
        <v>1104.44</v>
      </c>
      <c r="M211" s="198">
        <f t="shared" si="37"/>
        <v>0</v>
      </c>
      <c r="N211" s="198"/>
      <c r="O211" s="198">
        <f t="shared" si="37"/>
        <v>0</v>
      </c>
      <c r="P211" s="198">
        <f t="shared" si="37"/>
        <v>0</v>
      </c>
      <c r="Q211" s="198">
        <f t="shared" si="37"/>
        <v>0</v>
      </c>
      <c r="R211" s="198">
        <f t="shared" si="37"/>
        <v>1104.44</v>
      </c>
      <c r="S211" s="195"/>
      <c r="U211" s="230">
        <f t="shared" si="35"/>
        <v>1104.44</v>
      </c>
    </row>
    <row r="212" spans="1:21" ht="15">
      <c r="A212" s="47"/>
      <c r="B212" s="46" t="s">
        <v>12</v>
      </c>
      <c r="C212" s="45"/>
      <c r="D212" s="44"/>
      <c r="E212" s="44"/>
      <c r="F212" s="44"/>
      <c r="G212" s="44"/>
      <c r="H212" s="168"/>
      <c r="I212" s="181"/>
      <c r="J212" s="232">
        <f aca="true" t="shared" si="38" ref="J212:S212">J36+J62+J71+J75+J79+J84+J89+J101+J108+J121+J137+J161+J166+J171+J176+J181+J186+J191+J201+J196+J206+J211</f>
        <v>766906.05</v>
      </c>
      <c r="K212" s="232">
        <f t="shared" si="38"/>
        <v>765823.02</v>
      </c>
      <c r="L212" s="232">
        <f t="shared" si="38"/>
        <v>591921.4999999999</v>
      </c>
      <c r="M212" s="232">
        <f t="shared" si="38"/>
        <v>173901.52000000005</v>
      </c>
      <c r="N212" s="232">
        <f t="shared" si="38"/>
        <v>4115.85</v>
      </c>
      <c r="O212" s="232">
        <f t="shared" si="38"/>
        <v>365.88</v>
      </c>
      <c r="P212" s="232">
        <f t="shared" si="38"/>
        <v>1083.03</v>
      </c>
      <c r="Q212" s="232">
        <f t="shared" si="38"/>
        <v>0</v>
      </c>
      <c r="R212" s="232">
        <f t="shared" si="38"/>
        <v>400000</v>
      </c>
      <c r="S212" s="232">
        <f t="shared" si="38"/>
        <v>361341.29</v>
      </c>
      <c r="U212" s="230">
        <f t="shared" si="35"/>
        <v>761341.29</v>
      </c>
    </row>
    <row r="213" spans="2:19" ht="15">
      <c r="B213" s="1"/>
      <c r="C213" s="2"/>
      <c r="H213" s="43"/>
      <c r="I213" s="166"/>
      <c r="L213" s="4"/>
      <c r="M213" s="4"/>
      <c r="N213" s="4"/>
      <c r="Q213" s="3"/>
      <c r="R213" s="42"/>
      <c r="S213" s="17"/>
    </row>
    <row r="214" spans="1:19" ht="15">
      <c r="A214" s="39" t="s">
        <v>11</v>
      </c>
      <c r="B214" s="1"/>
      <c r="C214" s="41"/>
      <c r="D214" s="31"/>
      <c r="E214" s="40"/>
      <c r="H214" s="4"/>
      <c r="I214" s="290" t="s">
        <v>10</v>
      </c>
      <c r="J214" s="290"/>
      <c r="K214" s="290"/>
      <c r="L214" s="35"/>
      <c r="M214" s="35"/>
      <c r="N214" s="35"/>
      <c r="O214" s="289" t="s">
        <v>9</v>
      </c>
      <c r="P214" s="289"/>
      <c r="Q214" s="289"/>
      <c r="R214" s="289"/>
      <c r="S214" s="289"/>
    </row>
    <row r="215" spans="1:19" ht="15">
      <c r="A215" s="32" t="s">
        <v>8</v>
      </c>
      <c r="B215" s="39"/>
      <c r="C215" s="38"/>
      <c r="D215" s="37"/>
      <c r="E215" s="36"/>
      <c r="H215" s="4"/>
      <c r="I215" s="165"/>
      <c r="J215" s="27" t="s">
        <v>7</v>
      </c>
      <c r="K215" s="35"/>
      <c r="L215" s="221"/>
      <c r="M215" s="221"/>
      <c r="N215" s="221"/>
      <c r="O215" s="34"/>
      <c r="P215" s="34"/>
      <c r="Q215" s="34"/>
      <c r="R215" s="33" t="s">
        <v>6</v>
      </c>
      <c r="S215" s="33"/>
    </row>
    <row r="216" spans="1:18" ht="15">
      <c r="A216" s="8"/>
      <c r="B216" s="32"/>
      <c r="C216" s="26"/>
      <c r="D216" s="31"/>
      <c r="E216" s="30"/>
      <c r="F216" s="23"/>
      <c r="G216" s="29"/>
      <c r="H216" s="28"/>
      <c r="I216" s="165"/>
      <c r="J216" s="19"/>
      <c r="K216" s="27"/>
      <c r="L216" s="27"/>
      <c r="M216" s="27"/>
      <c r="N216" s="27"/>
      <c r="O216" s="17"/>
      <c r="P216" s="15"/>
      <c r="Q216" s="15"/>
      <c r="R216" s="15"/>
    </row>
    <row r="217" spans="1:18" ht="15">
      <c r="A217" s="8"/>
      <c r="B217" s="16"/>
      <c r="C217" s="26"/>
      <c r="D217" s="25"/>
      <c r="E217" s="24"/>
      <c r="F217" s="23"/>
      <c r="G217" s="22"/>
      <c r="H217" s="21"/>
      <c r="I217" s="165"/>
      <c r="J217" s="19"/>
      <c r="K217" s="18"/>
      <c r="L217" s="18"/>
      <c r="M217" s="18"/>
      <c r="N217" s="18"/>
      <c r="O217" s="17"/>
      <c r="P217" s="15"/>
      <c r="Q217" s="15"/>
      <c r="R217" s="15"/>
    </row>
    <row r="218" spans="1:18" ht="15">
      <c r="A218" s="8"/>
      <c r="B218" s="16"/>
      <c r="C218" s="12"/>
      <c r="D218" s="11"/>
      <c r="E218" s="10"/>
      <c r="F218" s="1"/>
      <c r="G218" s="8"/>
      <c r="H218" s="4"/>
      <c r="I218" s="167"/>
      <c r="J218" s="15"/>
      <c r="K218" s="7"/>
      <c r="L218" s="6"/>
      <c r="M218" s="6"/>
      <c r="N218" s="6"/>
      <c r="O218" s="14" t="s">
        <v>5</v>
      </c>
      <c r="P218" s="14"/>
      <c r="Q218" s="14"/>
      <c r="R218" s="14"/>
    </row>
    <row r="219" spans="1:18" ht="15">
      <c r="A219" s="8"/>
      <c r="B219" s="13"/>
      <c r="C219" s="12"/>
      <c r="D219" s="11"/>
      <c r="E219" s="10"/>
      <c r="F219" s="9"/>
      <c r="G219" s="8"/>
      <c r="H219" s="4"/>
      <c r="I219" s="163"/>
      <c r="K219" s="7"/>
      <c r="L219" s="6"/>
      <c r="M219" s="6"/>
      <c r="N219" s="6"/>
      <c r="O219" s="5" t="s">
        <v>4</v>
      </c>
      <c r="P219" s="5"/>
      <c r="Q219" s="5"/>
      <c r="R219" s="5"/>
    </row>
    <row r="220" spans="2:17" ht="15">
      <c r="B220" s="1"/>
      <c r="C220" s="2"/>
      <c r="H220" s="4"/>
      <c r="I220" s="163"/>
      <c r="L220" s="4"/>
      <c r="M220" s="4"/>
      <c r="N220" s="4"/>
      <c r="Q220" s="3"/>
    </row>
    <row r="221" spans="2:18" ht="15">
      <c r="B221" s="1"/>
      <c r="C221" s="2"/>
      <c r="H221" s="4" t="s">
        <v>3</v>
      </c>
      <c r="I221" s="163"/>
      <c r="L221" s="4"/>
      <c r="M221" s="4"/>
      <c r="N221" s="4"/>
      <c r="Q221" s="3"/>
      <c r="R221" s="3" t="s">
        <v>2</v>
      </c>
    </row>
    <row r="222" spans="2:18" ht="15">
      <c r="B222" s="1"/>
      <c r="C222" s="2"/>
      <c r="H222" s="4"/>
      <c r="I222" s="163" t="s">
        <v>1</v>
      </c>
      <c r="L222" s="4"/>
      <c r="M222" s="4"/>
      <c r="N222" s="4"/>
      <c r="R222" s="3" t="s">
        <v>0</v>
      </c>
    </row>
    <row r="223" spans="2:14" ht="15">
      <c r="B223" s="1"/>
      <c r="C223" s="2"/>
      <c r="H223" s="4"/>
      <c r="I223" s="163"/>
      <c r="L223" s="4"/>
      <c r="M223" s="4"/>
      <c r="N223" s="4"/>
    </row>
  </sheetData>
  <sheetProtection/>
  <mergeCells count="98">
    <mergeCell ref="B76:B78"/>
    <mergeCell ref="C39:C61"/>
    <mergeCell ref="B39:B61"/>
    <mergeCell ref="F9:F36"/>
    <mergeCell ref="E9:E36"/>
    <mergeCell ref="C9:C36"/>
    <mergeCell ref="F63:F70"/>
    <mergeCell ref="E72:E74"/>
    <mergeCell ref="G122:G136"/>
    <mergeCell ref="F122:F136"/>
    <mergeCell ref="E122:E136"/>
    <mergeCell ref="D122:D136"/>
    <mergeCell ref="C122:C136"/>
    <mergeCell ref="E109:E120"/>
    <mergeCell ref="A162:A165"/>
    <mergeCell ref="G162:G165"/>
    <mergeCell ref="F162:F165"/>
    <mergeCell ref="E162:E165"/>
    <mergeCell ref="D162:D165"/>
    <mergeCell ref="C162:C165"/>
    <mergeCell ref="B162:B165"/>
    <mergeCell ref="A138:A160"/>
    <mergeCell ref="A122:A136"/>
    <mergeCell ref="B138:B160"/>
    <mergeCell ref="E138:E160"/>
    <mergeCell ref="D138:D160"/>
    <mergeCell ref="C138:C160"/>
    <mergeCell ref="B122:B136"/>
    <mergeCell ref="O214:S214"/>
    <mergeCell ref="I214:K214"/>
    <mergeCell ref="F109:F120"/>
    <mergeCell ref="G39:G61"/>
    <mergeCell ref="G109:G120"/>
    <mergeCell ref="G138:G160"/>
    <mergeCell ref="F138:F160"/>
    <mergeCell ref="G102:G107"/>
    <mergeCell ref="F91:F100"/>
    <mergeCell ref="F76:F78"/>
    <mergeCell ref="P6:P7"/>
    <mergeCell ref="D9:D36"/>
    <mergeCell ref="F102:F107"/>
    <mergeCell ref="D91:D100"/>
    <mergeCell ref="E91:E100"/>
    <mergeCell ref="D85:D87"/>
    <mergeCell ref="E85:E87"/>
    <mergeCell ref="D102:D107"/>
    <mergeCell ref="E102:E107"/>
    <mergeCell ref="F39:F61"/>
    <mergeCell ref="G80:G83"/>
    <mergeCell ref="F80:F83"/>
    <mergeCell ref="F6:F7"/>
    <mergeCell ref="B85:B87"/>
    <mergeCell ref="G76:G78"/>
    <mergeCell ref="F72:F74"/>
    <mergeCell ref="D76:D78"/>
    <mergeCell ref="C80:C83"/>
    <mergeCell ref="D80:D83"/>
    <mergeCell ref="C72:C74"/>
    <mergeCell ref="H6:J6"/>
    <mergeCell ref="G85:G88"/>
    <mergeCell ref="G9:G36"/>
    <mergeCell ref="E39:E61"/>
    <mergeCell ref="G72:G74"/>
    <mergeCell ref="G63:G70"/>
    <mergeCell ref="F85:F87"/>
    <mergeCell ref="G6:G7"/>
    <mergeCell ref="E76:E78"/>
    <mergeCell ref="E80:E83"/>
    <mergeCell ref="A80:A83"/>
    <mergeCell ref="C102:C107"/>
    <mergeCell ref="E63:E70"/>
    <mergeCell ref="C85:C87"/>
    <mergeCell ref="A102:A107"/>
    <mergeCell ref="B102:B107"/>
    <mergeCell ref="A72:A74"/>
    <mergeCell ref="B72:B74"/>
    <mergeCell ref="C91:C100"/>
    <mergeCell ref="B91:B100"/>
    <mergeCell ref="A76:A78"/>
    <mergeCell ref="B80:B83"/>
    <mergeCell ref="C76:C78"/>
    <mergeCell ref="D72:D74"/>
    <mergeCell ref="A109:A120"/>
    <mergeCell ref="D109:D120"/>
    <mergeCell ref="B109:B120"/>
    <mergeCell ref="C109:C120"/>
    <mergeCell ref="A85:A87"/>
    <mergeCell ref="A91:A100"/>
    <mergeCell ref="A9:A36"/>
    <mergeCell ref="A6:A7"/>
    <mergeCell ref="A39:A61"/>
    <mergeCell ref="D63:D70"/>
    <mergeCell ref="D39:D61"/>
    <mergeCell ref="A63:A70"/>
    <mergeCell ref="B63:B70"/>
    <mergeCell ref="C63:C70"/>
    <mergeCell ref="C6:C7"/>
    <mergeCell ref="B6:B7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I8" sqref="I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darolti</cp:lastModifiedBy>
  <cp:lastPrinted>2017-10-20T07:59:24Z</cp:lastPrinted>
  <dcterms:created xsi:type="dcterms:W3CDTF">2017-06-21T10:50:40Z</dcterms:created>
  <dcterms:modified xsi:type="dcterms:W3CDTF">2017-10-26T10:20:42Z</dcterms:modified>
  <cp:category/>
  <cp:version/>
  <cp:contentType/>
  <cp:contentStatus/>
</cp:coreProperties>
</file>